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40" windowHeight="7755" tabRatio="828"/>
  </bookViews>
  <sheets>
    <sheet name="Medallero Gral" sheetId="31" r:id="rId1"/>
    <sheet name="Ajedrez" sheetId="24" r:id="rId2"/>
    <sheet name="Atletismo" sheetId="35" r:id="rId3"/>
    <sheet name="Basquet" sheetId="39" r:id="rId4"/>
    <sheet name="Bochas" sheetId="40" r:id="rId5"/>
    <sheet name="CaminataMaraton" sheetId="36" r:id="rId6"/>
    <sheet name="Futbol" sheetId="41" r:id="rId7"/>
    <sheet name="Hockey" sheetId="42" r:id="rId8"/>
    <sheet name="Natacion" sheetId="37" r:id="rId9"/>
    <sheet name="NatacionAA" sheetId="50" r:id="rId10"/>
    <sheet name="Padel" sheetId="43" r:id="rId11"/>
    <sheet name="Pesca" sheetId="44" r:id="rId12"/>
    <sheet name="Tenis" sheetId="48" r:id="rId13"/>
    <sheet name="TenisdeMesa" sheetId="49" r:id="rId14"/>
    <sheet name="Vela" sheetId="45" r:id="rId15"/>
    <sheet name="Voley" sheetId="46" r:id="rId16"/>
    <sheet name="EspacioArte" sheetId="47" r:id="rId17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50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L7"/>
  <c r="CM7"/>
  <c r="CN7"/>
  <c r="CO7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W45"/>
  <c r="CV45"/>
  <c r="CU45"/>
  <c r="CT45"/>
  <c r="CW44"/>
  <c r="CV44"/>
  <c r="CU44"/>
  <c r="CT44"/>
  <c r="D44" s="1"/>
  <c r="CW43"/>
  <c r="CV43"/>
  <c r="CU43"/>
  <c r="CT43"/>
  <c r="CW42"/>
  <c r="CV42"/>
  <c r="CU42"/>
  <c r="CT42"/>
  <c r="D42" s="1"/>
  <c r="CW41"/>
  <c r="CV41"/>
  <c r="CU41"/>
  <c r="CT41"/>
  <c r="D41" s="1"/>
  <c r="CW40"/>
  <c r="CV40"/>
  <c r="CU40"/>
  <c r="CT40"/>
  <c r="D40" s="1"/>
  <c r="CW39"/>
  <c r="CV39"/>
  <c r="CU39"/>
  <c r="CT39"/>
  <c r="CW38"/>
  <c r="CV38"/>
  <c r="CU38"/>
  <c r="CT38"/>
  <c r="CW37"/>
  <c r="CV37"/>
  <c r="CU37"/>
  <c r="CT37"/>
  <c r="CW36"/>
  <c r="CV36"/>
  <c r="CU36"/>
  <c r="CT36"/>
  <c r="CW35"/>
  <c r="CV35"/>
  <c r="CU35"/>
  <c r="CT35"/>
  <c r="CW34"/>
  <c r="CV34"/>
  <c r="CU34"/>
  <c r="CT34"/>
  <c r="CW33"/>
  <c r="CV33"/>
  <c r="CU33"/>
  <c r="CT33"/>
  <c r="CW32"/>
  <c r="CV32"/>
  <c r="CU32"/>
  <c r="CT32"/>
  <c r="L31"/>
  <c r="K31"/>
  <c r="J31"/>
  <c r="I31"/>
  <c r="H31"/>
  <c r="G31"/>
  <c r="F31"/>
  <c r="E31"/>
  <c r="CW21"/>
  <c r="CV21"/>
  <c r="CU21"/>
  <c r="CT21"/>
  <c r="CW20"/>
  <c r="CV20"/>
  <c r="CU20"/>
  <c r="CT20"/>
  <c r="CW19"/>
  <c r="CV19"/>
  <c r="CU19"/>
  <c r="CT19"/>
  <c r="CW18"/>
  <c r="CV18"/>
  <c r="CU18"/>
  <c r="CT18"/>
  <c r="CW17"/>
  <c r="CV17"/>
  <c r="CU17"/>
  <c r="CT17"/>
  <c r="CW16"/>
  <c r="CV16"/>
  <c r="CU16"/>
  <c r="CT16"/>
  <c r="CW15"/>
  <c r="CV15"/>
  <c r="CU15"/>
  <c r="CT15"/>
  <c r="CW14"/>
  <c r="CV14"/>
  <c r="CU14"/>
  <c r="CT14"/>
  <c r="CW13"/>
  <c r="CV13"/>
  <c r="CU13"/>
  <c r="CT13"/>
  <c r="CW12"/>
  <c r="CV12"/>
  <c r="CU12"/>
  <c r="CT12"/>
  <c r="CW11"/>
  <c r="CV11"/>
  <c r="CU11"/>
  <c r="D11" s="1"/>
  <c r="CT11"/>
  <c r="CW10"/>
  <c r="CV10"/>
  <c r="CU10"/>
  <c r="CT10"/>
  <c r="CW9"/>
  <c r="CV9"/>
  <c r="CU9"/>
  <c r="CT9"/>
  <c r="CW8"/>
  <c r="CV8"/>
  <c r="CU8"/>
  <c r="CT8"/>
  <c r="L7"/>
  <c r="K7"/>
  <c r="J7"/>
  <c r="I7"/>
  <c r="H7"/>
  <c r="G7"/>
  <c r="F7"/>
  <c r="E7"/>
  <c r="X18" i="39"/>
  <c r="X17"/>
  <c r="X16"/>
  <c r="X15"/>
  <c r="X14"/>
  <c r="X13"/>
  <c r="X12"/>
  <c r="X11"/>
  <c r="X10"/>
  <c r="X9"/>
  <c r="X8"/>
  <c r="X7"/>
  <c r="X6"/>
  <c r="X5"/>
  <c r="AB4"/>
  <c r="AA4"/>
  <c r="Z4"/>
  <c r="Y4"/>
  <c r="D43" i="50" l="1"/>
  <c r="D45"/>
  <c r="D8"/>
  <c r="D12"/>
  <c r="D13"/>
  <c r="D14"/>
  <c r="D16"/>
  <c r="D18"/>
  <c r="D20"/>
  <c r="D33"/>
  <c r="D34"/>
  <c r="D35"/>
  <c r="D37"/>
  <c r="D38"/>
  <c r="D39"/>
  <c r="D15"/>
  <c r="D19"/>
  <c r="D9"/>
  <c r="D17"/>
  <c r="D21"/>
  <c r="D32"/>
  <c r="D36"/>
  <c r="D10"/>
  <c r="X4" i="39"/>
  <c r="AE17" i="31"/>
  <c r="AE6"/>
  <c r="AE7"/>
  <c r="AE8"/>
  <c r="AE9"/>
  <c r="AE10"/>
  <c r="AE11"/>
  <c r="AE12"/>
  <c r="AE13"/>
  <c r="AE14"/>
  <c r="AE15"/>
  <c r="AE16"/>
  <c r="CX45" i="50" l="1"/>
  <c r="B39" s="1"/>
  <c r="C39" s="1"/>
  <c r="S11" i="31" s="1"/>
  <c r="CX21" i="50"/>
  <c r="B20" s="1"/>
  <c r="C20" s="1"/>
  <c r="R16" i="31" s="1"/>
  <c r="V6" i="39"/>
  <c r="V10"/>
  <c r="V14"/>
  <c r="V18"/>
  <c r="V7"/>
  <c r="V11"/>
  <c r="V15"/>
  <c r="V5"/>
  <c r="V8"/>
  <c r="V12"/>
  <c r="V16"/>
  <c r="V9"/>
  <c r="V13"/>
  <c r="V17"/>
  <c r="CT33" i="37"/>
  <c r="CU33"/>
  <c r="CV33"/>
  <c r="CW33"/>
  <c r="CT34"/>
  <c r="CU34"/>
  <c r="CV34"/>
  <c r="CW34"/>
  <c r="CT35"/>
  <c r="CU35"/>
  <c r="CV35"/>
  <c r="CW35"/>
  <c r="CT36"/>
  <c r="CU36"/>
  <c r="CV36"/>
  <c r="CW36"/>
  <c r="CT37"/>
  <c r="CU37"/>
  <c r="CV37"/>
  <c r="CW37"/>
  <c r="CT38"/>
  <c r="CU38"/>
  <c r="CV38"/>
  <c r="CW38"/>
  <c r="CT39"/>
  <c r="CU39"/>
  <c r="CV39"/>
  <c r="CW39"/>
  <c r="CT40"/>
  <c r="CU40"/>
  <c r="CV40"/>
  <c r="CW40"/>
  <c r="CT41"/>
  <c r="CU41"/>
  <c r="CV41"/>
  <c r="CW41"/>
  <c r="CT42"/>
  <c r="CU42"/>
  <c r="CV42"/>
  <c r="CW42"/>
  <c r="CT43"/>
  <c r="CU43"/>
  <c r="CV43"/>
  <c r="CW43"/>
  <c r="CT44"/>
  <c r="CU44"/>
  <c r="CV44"/>
  <c r="CW44"/>
  <c r="CT45"/>
  <c r="CU45"/>
  <c r="CV45"/>
  <c r="CW45"/>
  <c r="CW32"/>
  <c r="CV32"/>
  <c r="CU32"/>
  <c r="CT32"/>
  <c r="CT9"/>
  <c r="CU9"/>
  <c r="CV9"/>
  <c r="CW9"/>
  <c r="CT10"/>
  <c r="CU10"/>
  <c r="CV10"/>
  <c r="CW10"/>
  <c r="CT11"/>
  <c r="CU11"/>
  <c r="CV11"/>
  <c r="CW11"/>
  <c r="CT12"/>
  <c r="CU12"/>
  <c r="CV12"/>
  <c r="CW12"/>
  <c r="CT13"/>
  <c r="CU13"/>
  <c r="CV13"/>
  <c r="CW13"/>
  <c r="CT14"/>
  <c r="CU14"/>
  <c r="CV14"/>
  <c r="CW14"/>
  <c r="CT15"/>
  <c r="CU15"/>
  <c r="CV15"/>
  <c r="CW15"/>
  <c r="CT16"/>
  <c r="CU16"/>
  <c r="CV16"/>
  <c r="CW16"/>
  <c r="CT17"/>
  <c r="CU17"/>
  <c r="CV17"/>
  <c r="CW17"/>
  <c r="CT18"/>
  <c r="CU18"/>
  <c r="CV18"/>
  <c r="CW18"/>
  <c r="CT19"/>
  <c r="CU19"/>
  <c r="CV19"/>
  <c r="CW19"/>
  <c r="CT20"/>
  <c r="CU20"/>
  <c r="CV20"/>
  <c r="CW20"/>
  <c r="CT21"/>
  <c r="CU21"/>
  <c r="CV21"/>
  <c r="CW21"/>
  <c r="CW8"/>
  <c r="CV8"/>
  <c r="CU8"/>
  <c r="CT8"/>
  <c r="B10" i="50" l="1"/>
  <c r="C10" s="1"/>
  <c r="R6" i="31" s="1"/>
  <c r="B11" i="50"/>
  <c r="C11" s="1"/>
  <c r="R7" i="31" s="1"/>
  <c r="B9" i="50"/>
  <c r="C9" s="1"/>
  <c r="R5" i="31" s="1"/>
  <c r="B18" i="50"/>
  <c r="C18" s="1"/>
  <c r="R14" i="31" s="1"/>
  <c r="B17" i="50"/>
  <c r="C17" s="1"/>
  <c r="R13" i="31" s="1"/>
  <c r="B19" i="50"/>
  <c r="C19" s="1"/>
  <c r="R15" i="31" s="1"/>
  <c r="B13" i="50"/>
  <c r="C13" s="1"/>
  <c r="R9" i="31" s="1"/>
  <c r="B8" i="50"/>
  <c r="C8" s="1"/>
  <c r="R4" i="31" s="1"/>
  <c r="B14" i="50"/>
  <c r="C14" s="1"/>
  <c r="R10" i="31" s="1"/>
  <c r="B21" i="50"/>
  <c r="C21" s="1"/>
  <c r="R17" i="31" s="1"/>
  <c r="B34" i="50"/>
  <c r="C34" s="1"/>
  <c r="S6" i="31" s="1"/>
  <c r="B41" i="50"/>
  <c r="C41" s="1"/>
  <c r="S13" i="31" s="1"/>
  <c r="B40" i="50"/>
  <c r="C40" s="1"/>
  <c r="S12" i="31" s="1"/>
  <c r="B43" i="50"/>
  <c r="C43" s="1"/>
  <c r="S15" i="31" s="1"/>
  <c r="B42" i="50"/>
  <c r="C42" s="1"/>
  <c r="S14" i="31" s="1"/>
  <c r="B45" i="50"/>
  <c r="C45" s="1"/>
  <c r="S17" i="31" s="1"/>
  <c r="B44" i="50"/>
  <c r="C44" s="1"/>
  <c r="S16" i="31" s="1"/>
  <c r="B38" i="50"/>
  <c r="C38" s="1"/>
  <c r="S10" i="31" s="1"/>
  <c r="B33" i="50"/>
  <c r="C33" s="1"/>
  <c r="S5" i="31" s="1"/>
  <c r="B32" i="50"/>
  <c r="C32" s="1"/>
  <c r="S4" i="31" s="1"/>
  <c r="B37" i="50"/>
  <c r="C37" s="1"/>
  <c r="S9" i="31" s="1"/>
  <c r="B36" i="50"/>
  <c r="C36" s="1"/>
  <c r="S8" i="31" s="1"/>
  <c r="B35" i="50"/>
  <c r="C35" s="1"/>
  <c r="S7" i="31" s="1"/>
  <c r="B12" i="50"/>
  <c r="C12" s="1"/>
  <c r="R8" i="31" s="1"/>
  <c r="B15" i="50"/>
  <c r="C15" s="1"/>
  <c r="R11" i="31" s="1"/>
  <c r="B16" i="50"/>
  <c r="C16" s="1"/>
  <c r="R12" i="31" s="1"/>
  <c r="N18" i="46"/>
  <c r="D18"/>
  <c r="N17"/>
  <c r="D17"/>
  <c r="N16"/>
  <c r="D16"/>
  <c r="N15"/>
  <c r="D15"/>
  <c r="N14"/>
  <c r="D14"/>
  <c r="N13"/>
  <c r="D13"/>
  <c r="N12"/>
  <c r="D12"/>
  <c r="N11"/>
  <c r="D11"/>
  <c r="N10"/>
  <c r="D10"/>
  <c r="N9"/>
  <c r="D9"/>
  <c r="N8"/>
  <c r="D8"/>
  <c r="N7"/>
  <c r="D7"/>
  <c r="N6"/>
  <c r="D6"/>
  <c r="N5"/>
  <c r="D5"/>
  <c r="R4"/>
  <c r="Q4"/>
  <c r="P4"/>
  <c r="O4"/>
  <c r="H4"/>
  <c r="G4"/>
  <c r="F4"/>
  <c r="E4"/>
  <c r="D18" i="45"/>
  <c r="D17"/>
  <c r="D16"/>
  <c r="D15"/>
  <c r="D14"/>
  <c r="D13"/>
  <c r="D12"/>
  <c r="D11"/>
  <c r="D10"/>
  <c r="D9"/>
  <c r="D8"/>
  <c r="D7"/>
  <c r="D6"/>
  <c r="D5"/>
  <c r="H4"/>
  <c r="G4"/>
  <c r="F4"/>
  <c r="E4"/>
  <c r="N18" i="49"/>
  <c r="D18"/>
  <c r="N17"/>
  <c r="D17"/>
  <c r="N16"/>
  <c r="D16"/>
  <c r="N15"/>
  <c r="D15"/>
  <c r="N14"/>
  <c r="D14"/>
  <c r="N13"/>
  <c r="D13"/>
  <c r="N12"/>
  <c r="D12"/>
  <c r="N11"/>
  <c r="D11"/>
  <c r="N10"/>
  <c r="D10"/>
  <c r="N9"/>
  <c r="D9"/>
  <c r="N8"/>
  <c r="D8"/>
  <c r="N7"/>
  <c r="D7"/>
  <c r="N6"/>
  <c r="D6"/>
  <c r="N5"/>
  <c r="D5"/>
  <c r="AG4"/>
  <c r="AF4"/>
  <c r="AE4"/>
  <c r="AD4"/>
  <c r="AC4"/>
  <c r="AB4"/>
  <c r="AA4"/>
  <c r="Z4"/>
  <c r="Y4"/>
  <c r="X4"/>
  <c r="W4"/>
  <c r="V4"/>
  <c r="R4"/>
  <c r="Q4"/>
  <c r="P4"/>
  <c r="O4"/>
  <c r="H4"/>
  <c r="G4"/>
  <c r="F4"/>
  <c r="E4"/>
  <c r="V18" i="48"/>
  <c r="D18"/>
  <c r="V17"/>
  <c r="D17"/>
  <c r="V16"/>
  <c r="D16"/>
  <c r="V15"/>
  <c r="D15"/>
  <c r="V14"/>
  <c r="D14"/>
  <c r="V13"/>
  <c r="D13"/>
  <c r="V12"/>
  <c r="D12"/>
  <c r="V11"/>
  <c r="D11"/>
  <c r="V10"/>
  <c r="D10"/>
  <c r="V9"/>
  <c r="D9"/>
  <c r="V8"/>
  <c r="D8"/>
  <c r="V7"/>
  <c r="D7"/>
  <c r="V6"/>
  <c r="D6"/>
  <c r="V5"/>
  <c r="D5"/>
  <c r="AO4"/>
  <c r="AN4"/>
  <c r="AM4"/>
  <c r="AL4"/>
  <c r="AH4"/>
  <c r="AG4"/>
  <c r="AF4"/>
  <c r="AE4"/>
  <c r="AD4"/>
  <c r="AC4"/>
  <c r="AB4"/>
  <c r="AA4"/>
  <c r="Z4"/>
  <c r="Y4"/>
  <c r="X4"/>
  <c r="W4"/>
  <c r="P4"/>
  <c r="O4"/>
  <c r="N4"/>
  <c r="M4"/>
  <c r="L4"/>
  <c r="K4"/>
  <c r="J4"/>
  <c r="I4"/>
  <c r="H4"/>
  <c r="G4"/>
  <c r="F4"/>
  <c r="E4"/>
  <c r="R18" i="44"/>
  <c r="D18"/>
  <c r="R17"/>
  <c r="D17"/>
  <c r="R16"/>
  <c r="D16"/>
  <c r="R15"/>
  <c r="D15"/>
  <c r="R14"/>
  <c r="D14"/>
  <c r="R13"/>
  <c r="D13"/>
  <c r="R12"/>
  <c r="D12"/>
  <c r="R11"/>
  <c r="D11"/>
  <c r="R10"/>
  <c r="D10"/>
  <c r="R9"/>
  <c r="D9"/>
  <c r="R8"/>
  <c r="D8"/>
  <c r="R7"/>
  <c r="D7"/>
  <c r="R6"/>
  <c r="D6"/>
  <c r="R5"/>
  <c r="D5"/>
  <c r="Z4"/>
  <c r="Y4"/>
  <c r="X4"/>
  <c r="W4"/>
  <c r="V4"/>
  <c r="U4"/>
  <c r="T4"/>
  <c r="S4"/>
  <c r="L4"/>
  <c r="K4"/>
  <c r="J4"/>
  <c r="I4"/>
  <c r="H4"/>
  <c r="G4"/>
  <c r="F4"/>
  <c r="E4"/>
  <c r="N18" i="43"/>
  <c r="D18"/>
  <c r="N17"/>
  <c r="D17"/>
  <c r="N16"/>
  <c r="D16"/>
  <c r="N15"/>
  <c r="D15"/>
  <c r="N14"/>
  <c r="D14"/>
  <c r="N13"/>
  <c r="D13"/>
  <c r="N12"/>
  <c r="D12"/>
  <c r="N11"/>
  <c r="D11"/>
  <c r="N10"/>
  <c r="D10"/>
  <c r="N9"/>
  <c r="D9"/>
  <c r="N8"/>
  <c r="D8"/>
  <c r="N7"/>
  <c r="D7"/>
  <c r="N6"/>
  <c r="D6"/>
  <c r="N5"/>
  <c r="D5"/>
  <c r="Y4"/>
  <c r="X4"/>
  <c r="W4"/>
  <c r="V4"/>
  <c r="R4"/>
  <c r="Q4"/>
  <c r="P4"/>
  <c r="O4"/>
  <c r="H4"/>
  <c r="G4"/>
  <c r="F4"/>
  <c r="E4"/>
  <c r="D45" i="37"/>
  <c r="D42"/>
  <c r="D41"/>
  <c r="D39"/>
  <c r="D38"/>
  <c r="D37"/>
  <c r="D34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21"/>
  <c r="D19"/>
  <c r="D18"/>
  <c r="D17"/>
  <c r="D16"/>
  <c r="D14"/>
  <c r="D13"/>
  <c r="D12"/>
  <c r="D9"/>
  <c r="CO7"/>
  <c r="CN7"/>
  <c r="CM7"/>
  <c r="CL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18" i="42"/>
  <c r="D17"/>
  <c r="D16"/>
  <c r="D15"/>
  <c r="D14"/>
  <c r="D13"/>
  <c r="D12"/>
  <c r="D11"/>
  <c r="D10"/>
  <c r="D9"/>
  <c r="D8"/>
  <c r="D7"/>
  <c r="D4" s="1"/>
  <c r="B18" s="1"/>
  <c r="C18" s="1"/>
  <c r="O17" i="31" s="1"/>
  <c r="D6" i="42"/>
  <c r="D5"/>
  <c r="H4"/>
  <c r="G4"/>
  <c r="F4"/>
  <c r="E4"/>
  <c r="N18" i="41"/>
  <c r="D18"/>
  <c r="N17"/>
  <c r="D17"/>
  <c r="N16"/>
  <c r="D16"/>
  <c r="N15"/>
  <c r="D15"/>
  <c r="N14"/>
  <c r="D14"/>
  <c r="N13"/>
  <c r="D13"/>
  <c r="N12"/>
  <c r="D12"/>
  <c r="N11"/>
  <c r="D11"/>
  <c r="N10"/>
  <c r="D10"/>
  <c r="N9"/>
  <c r="D9"/>
  <c r="N8"/>
  <c r="D8"/>
  <c r="N7"/>
  <c r="D7"/>
  <c r="N6"/>
  <c r="D6"/>
  <c r="N5"/>
  <c r="D5"/>
  <c r="V4"/>
  <c r="U4"/>
  <c r="T4"/>
  <c r="S4"/>
  <c r="R4"/>
  <c r="Q4"/>
  <c r="P4"/>
  <c r="O4"/>
  <c r="H4"/>
  <c r="G4"/>
  <c r="F4"/>
  <c r="E4"/>
  <c r="BI43" i="36"/>
  <c r="BH43"/>
  <c r="BG43"/>
  <c r="BF43"/>
  <c r="BI42"/>
  <c r="BH42"/>
  <c r="BG42"/>
  <c r="BF42"/>
  <c r="BI41"/>
  <c r="BH41"/>
  <c r="BG41"/>
  <c r="BF41"/>
  <c r="BI40"/>
  <c r="BH40"/>
  <c r="BG40"/>
  <c r="BF40"/>
  <c r="D40" s="1"/>
  <c r="BI39"/>
  <c r="BH39"/>
  <c r="BG39"/>
  <c r="BF39"/>
  <c r="BI38"/>
  <c r="BH38"/>
  <c r="BG38"/>
  <c r="BF38"/>
  <c r="BI37"/>
  <c r="BH37"/>
  <c r="BG37"/>
  <c r="BF37"/>
  <c r="BI36"/>
  <c r="BH36"/>
  <c r="BG36"/>
  <c r="BF36"/>
  <c r="BI35"/>
  <c r="BH35"/>
  <c r="BG35"/>
  <c r="BF35"/>
  <c r="BI34"/>
  <c r="BH34"/>
  <c r="BG34"/>
  <c r="BF34"/>
  <c r="BI33"/>
  <c r="BH33"/>
  <c r="BG33"/>
  <c r="BF33"/>
  <c r="BI32"/>
  <c r="BH32"/>
  <c r="BG32"/>
  <c r="BF32"/>
  <c r="BI31"/>
  <c r="BH31"/>
  <c r="BG31"/>
  <c r="BF31"/>
  <c r="BI30"/>
  <c r="BH30"/>
  <c r="BG30"/>
  <c r="BF30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BI20"/>
  <c r="BH20"/>
  <c r="BG20"/>
  <c r="D20" s="1"/>
  <c r="BF20"/>
  <c r="BI19"/>
  <c r="BH19"/>
  <c r="BG19"/>
  <c r="BF19"/>
  <c r="BI18"/>
  <c r="BH18"/>
  <c r="BG18"/>
  <c r="D18" s="1"/>
  <c r="BF18"/>
  <c r="BI17"/>
  <c r="BH17"/>
  <c r="BG17"/>
  <c r="BF17"/>
  <c r="BI16"/>
  <c r="BH16"/>
  <c r="BG16"/>
  <c r="BF16"/>
  <c r="BI15"/>
  <c r="BH15"/>
  <c r="BG15"/>
  <c r="D15" s="1"/>
  <c r="BF15"/>
  <c r="BI14"/>
  <c r="BH14"/>
  <c r="BG14"/>
  <c r="BF14"/>
  <c r="BI13"/>
  <c r="BH13"/>
  <c r="BG13"/>
  <c r="BF13"/>
  <c r="BI12"/>
  <c r="BH12"/>
  <c r="BG12"/>
  <c r="BF12"/>
  <c r="BI11"/>
  <c r="BH11"/>
  <c r="BG11"/>
  <c r="BF11"/>
  <c r="BI10"/>
  <c r="BH10"/>
  <c r="BG10"/>
  <c r="BF10"/>
  <c r="BI9"/>
  <c r="BH9"/>
  <c r="BG9"/>
  <c r="BF9"/>
  <c r="BI8"/>
  <c r="BH8"/>
  <c r="BG8"/>
  <c r="BF8"/>
  <c r="BI7"/>
  <c r="BH7"/>
  <c r="BG7"/>
  <c r="BF7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18" i="40"/>
  <c r="D17"/>
  <c r="D16"/>
  <c r="D15"/>
  <c r="D14"/>
  <c r="D13"/>
  <c r="D12"/>
  <c r="D11"/>
  <c r="D10"/>
  <c r="D9"/>
  <c r="D8"/>
  <c r="D7"/>
  <c r="D6"/>
  <c r="D5"/>
  <c r="H4"/>
  <c r="G4"/>
  <c r="F4"/>
  <c r="E4"/>
  <c r="N18" i="39"/>
  <c r="D18"/>
  <c r="N17"/>
  <c r="D17"/>
  <c r="N16"/>
  <c r="D16"/>
  <c r="N15"/>
  <c r="D15"/>
  <c r="N14"/>
  <c r="D14"/>
  <c r="N13"/>
  <c r="D13"/>
  <c r="N12"/>
  <c r="D12"/>
  <c r="N11"/>
  <c r="D11"/>
  <c r="N10"/>
  <c r="D10"/>
  <c r="N9"/>
  <c r="D9"/>
  <c r="N8"/>
  <c r="D8"/>
  <c r="N7"/>
  <c r="D7"/>
  <c r="N6"/>
  <c r="D6"/>
  <c r="N5"/>
  <c r="D5"/>
  <c r="R4"/>
  <c r="Q4"/>
  <c r="P4"/>
  <c r="O4"/>
  <c r="H4"/>
  <c r="G4"/>
  <c r="F4"/>
  <c r="E4"/>
  <c r="EC43" i="35"/>
  <c r="EB43"/>
  <c r="EA43"/>
  <c r="DZ43"/>
  <c r="EC42"/>
  <c r="EB42"/>
  <c r="EA42"/>
  <c r="DZ42"/>
  <c r="EC41"/>
  <c r="EB41"/>
  <c r="EA41"/>
  <c r="DZ41"/>
  <c r="EC40"/>
  <c r="EB40"/>
  <c r="EA40"/>
  <c r="DZ40"/>
  <c r="EC39"/>
  <c r="EB39"/>
  <c r="EA39"/>
  <c r="DZ39"/>
  <c r="EC38"/>
  <c r="EB38"/>
  <c r="EA38"/>
  <c r="DZ38"/>
  <c r="EC37"/>
  <c r="EB37"/>
  <c r="EA37"/>
  <c r="DZ37"/>
  <c r="EC36"/>
  <c r="EB36"/>
  <c r="EA36"/>
  <c r="DZ36"/>
  <c r="EC35"/>
  <c r="EB35"/>
  <c r="EA35"/>
  <c r="DZ35"/>
  <c r="EC34"/>
  <c r="EB34"/>
  <c r="EA34"/>
  <c r="DZ34"/>
  <c r="EC33"/>
  <c r="EB33"/>
  <c r="EA33"/>
  <c r="DZ33"/>
  <c r="EC32"/>
  <c r="EB32"/>
  <c r="EA32"/>
  <c r="DZ32"/>
  <c r="EC31"/>
  <c r="EB31"/>
  <c r="EA31"/>
  <c r="DZ31"/>
  <c r="EC30"/>
  <c r="EB30"/>
  <c r="EA30"/>
  <c r="DZ30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EC20"/>
  <c r="EB20"/>
  <c r="EA20"/>
  <c r="DZ20"/>
  <c r="EC19"/>
  <c r="EB19"/>
  <c r="EA19"/>
  <c r="DZ19"/>
  <c r="EC18"/>
  <c r="EB18"/>
  <c r="EA18"/>
  <c r="DZ18"/>
  <c r="EC17"/>
  <c r="EB17"/>
  <c r="EA17"/>
  <c r="DZ17"/>
  <c r="EC16"/>
  <c r="EB16"/>
  <c r="EA16"/>
  <c r="DZ16"/>
  <c r="EC15"/>
  <c r="EB15"/>
  <c r="EA15"/>
  <c r="DZ15"/>
  <c r="EC14"/>
  <c r="EB14"/>
  <c r="EA14"/>
  <c r="DZ14"/>
  <c r="EC13"/>
  <c r="EB13"/>
  <c r="EA13"/>
  <c r="DZ13"/>
  <c r="EC12"/>
  <c r="EB12"/>
  <c r="EA12"/>
  <c r="DZ12"/>
  <c r="EC11"/>
  <c r="EB11"/>
  <c r="EA11"/>
  <c r="DZ11"/>
  <c r="EC10"/>
  <c r="EB10"/>
  <c r="EA10"/>
  <c r="DZ10"/>
  <c r="EC9"/>
  <c r="EB9"/>
  <c r="EA9"/>
  <c r="DZ9"/>
  <c r="EC8"/>
  <c r="EB8"/>
  <c r="EA8"/>
  <c r="DZ8"/>
  <c r="EC7"/>
  <c r="EB7"/>
  <c r="EA7"/>
  <c r="DZ7"/>
  <c r="DU6"/>
  <c r="DT6"/>
  <c r="DS6"/>
  <c r="DR6"/>
  <c r="DP6"/>
  <c r="DO6"/>
  <c r="DN6"/>
  <c r="DM6"/>
  <c r="DL6"/>
  <c r="DK6"/>
  <c r="DJ6"/>
  <c r="DI6"/>
  <c r="DH6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18" i="24"/>
  <c r="D17"/>
  <c r="D16"/>
  <c r="D15"/>
  <c r="D14"/>
  <c r="D13"/>
  <c r="D12"/>
  <c r="D11"/>
  <c r="D10"/>
  <c r="D9"/>
  <c r="D8"/>
  <c r="D7"/>
  <c r="D6"/>
  <c r="D5"/>
  <c r="H4"/>
  <c r="G4"/>
  <c r="F4"/>
  <c r="E4"/>
  <c r="AE5" i="31"/>
  <c r="AE4"/>
  <c r="D39" i="36" l="1"/>
  <c r="D41"/>
  <c r="N4" i="43"/>
  <c r="L18" s="1"/>
  <c r="M18" s="1"/>
  <c r="U17" i="31" s="1"/>
  <c r="N4" i="46"/>
  <c r="L14" s="1"/>
  <c r="M14" s="1"/>
  <c r="AD13" i="31" s="1"/>
  <c r="D4" i="40"/>
  <c r="B18" s="1"/>
  <c r="C18" s="1"/>
  <c r="J17" i="31" s="1"/>
  <c r="D4" i="41"/>
  <c r="B17" s="1"/>
  <c r="C17" s="1"/>
  <c r="M16" i="31" s="1"/>
  <c r="D19" i="35"/>
  <c r="D16"/>
  <c r="D33" i="36"/>
  <c r="D35"/>
  <c r="D42"/>
  <c r="D4" i="43"/>
  <c r="B16" s="1"/>
  <c r="C16" s="1"/>
  <c r="T15" i="31" s="1"/>
  <c r="D4" i="44"/>
  <c r="N4" i="39"/>
  <c r="L15" s="1"/>
  <c r="M15" s="1"/>
  <c r="H14" i="31" s="1"/>
  <c r="D9" i="36"/>
  <c r="D10"/>
  <c r="D11"/>
  <c r="D12"/>
  <c r="D13"/>
  <c r="D14"/>
  <c r="D31"/>
  <c r="D4" i="48"/>
  <c r="B16" s="1"/>
  <c r="C16" s="1"/>
  <c r="X15" i="31" s="1"/>
  <c r="D4" i="39"/>
  <c r="B9" s="1"/>
  <c r="C9" s="1"/>
  <c r="G8" i="31" s="1"/>
  <c r="D16" i="36"/>
  <c r="D17"/>
  <c r="D34"/>
  <c r="D36"/>
  <c r="D38"/>
  <c r="V4" i="48"/>
  <c r="T12" s="1"/>
  <c r="U12" s="1"/>
  <c r="Y11" i="31" s="1"/>
  <c r="D4" i="45"/>
  <c r="B18" s="1"/>
  <c r="C18" s="1"/>
  <c r="AB17" i="31" s="1"/>
  <c r="N4" i="49"/>
  <c r="D4"/>
  <c r="B15" i="48"/>
  <c r="C15" s="1"/>
  <c r="X14" i="31" s="1"/>
  <c r="B18" i="48"/>
  <c r="C18" s="1"/>
  <c r="X17" i="31" s="1"/>
  <c r="B17" i="48"/>
  <c r="C17" s="1"/>
  <c r="X16" i="31" s="1"/>
  <c r="R4" i="44"/>
  <c r="L11" i="43"/>
  <c r="M11" s="1"/>
  <c r="U10" i="31" s="1"/>
  <c r="B14" i="43"/>
  <c r="C14" s="1"/>
  <c r="T13" i="31" s="1"/>
  <c r="B5" i="43"/>
  <c r="C5" s="1"/>
  <c r="T4" i="31" s="1"/>
  <c r="B5" i="42"/>
  <c r="C5" s="1"/>
  <c r="O4" i="31" s="1"/>
  <c r="B13" i="42"/>
  <c r="C13" s="1"/>
  <c r="O12" i="31" s="1"/>
  <c r="B8" i="42"/>
  <c r="C8" s="1"/>
  <c r="O7" i="31" s="1"/>
  <c r="B16" i="42"/>
  <c r="C16" s="1"/>
  <c r="O15" i="31" s="1"/>
  <c r="B11" i="42"/>
  <c r="C11" s="1"/>
  <c r="O10" i="31" s="1"/>
  <c r="B6" i="42"/>
  <c r="C6" s="1"/>
  <c r="O5" i="31" s="1"/>
  <c r="B14" i="42"/>
  <c r="C14" s="1"/>
  <c r="O13" i="31" s="1"/>
  <c r="B9" i="42"/>
  <c r="C9" s="1"/>
  <c r="O8" i="31" s="1"/>
  <c r="B17" i="42"/>
  <c r="C17" s="1"/>
  <c r="O16" i="31" s="1"/>
  <c r="B12" i="42"/>
  <c r="C12" s="1"/>
  <c r="O11" i="31" s="1"/>
  <c r="B7" i="42"/>
  <c r="C7" s="1"/>
  <c r="O6" i="31" s="1"/>
  <c r="B15" i="42"/>
  <c r="C15" s="1"/>
  <c r="O14" i="31" s="1"/>
  <c r="B10" i="42"/>
  <c r="C10" s="1"/>
  <c r="O9" i="31" s="1"/>
  <c r="N4" i="41"/>
  <c r="B13"/>
  <c r="C13" s="1"/>
  <c r="M12" i="31" s="1"/>
  <c r="D30" i="36"/>
  <c r="D8"/>
  <c r="L7" i="39"/>
  <c r="M7" s="1"/>
  <c r="H6" i="31" s="1"/>
  <c r="L5" i="39"/>
  <c r="M5" s="1"/>
  <c r="H4" i="31" s="1"/>
  <c r="L6" i="39"/>
  <c r="M6" s="1"/>
  <c r="H5" i="31" s="1"/>
  <c r="D15" i="35"/>
  <c r="D17"/>
  <c r="D41"/>
  <c r="D39"/>
  <c r="D36"/>
  <c r="D40"/>
  <c r="D42"/>
  <c r="D13"/>
  <c r="D11"/>
  <c r="D43"/>
  <c r="D35"/>
  <c r="D12"/>
  <c r="D4" i="24"/>
  <c r="D20" i="37"/>
  <c r="D40"/>
  <c r="D44"/>
  <c r="D36"/>
  <c r="D15"/>
  <c r="D10"/>
  <c r="D11"/>
  <c r="D8"/>
  <c r="D43"/>
  <c r="D33"/>
  <c r="D32"/>
  <c r="D35"/>
  <c r="D43" i="36"/>
  <c r="D37"/>
  <c r="D19"/>
  <c r="D32"/>
  <c r="D7"/>
  <c r="D20" i="35"/>
  <c r="D14"/>
  <c r="D31"/>
  <c r="D8"/>
  <c r="D30"/>
  <c r="D7"/>
  <c r="D34"/>
  <c r="D32"/>
  <c r="D33"/>
  <c r="D38"/>
  <c r="D10"/>
  <c r="D37"/>
  <c r="D18"/>
  <c r="D9"/>
  <c r="L5" i="46"/>
  <c r="M5" s="1"/>
  <c r="AD4" i="31" s="1"/>
  <c r="D4" i="46"/>
  <c r="B10" s="1"/>
  <c r="C10" s="1"/>
  <c r="AC9" i="31" s="1"/>
  <c r="B9" i="45"/>
  <c r="C9" s="1"/>
  <c r="AB8" i="31" s="1"/>
  <c r="B16" i="45"/>
  <c r="C16" s="1"/>
  <c r="AB15" i="31" s="1"/>
  <c r="B8" i="45"/>
  <c r="C8" s="1"/>
  <c r="AB7" i="31" s="1"/>
  <c r="B15" i="45"/>
  <c r="C15" s="1"/>
  <c r="AB14" i="31" s="1"/>
  <c r="B13" i="45"/>
  <c r="C13" s="1"/>
  <c r="AB12" i="31" s="1"/>
  <c r="B6" i="45"/>
  <c r="C6" s="1"/>
  <c r="AB5" i="31" s="1"/>
  <c r="BJ20" i="36" l="1"/>
  <c r="B13" s="1"/>
  <c r="C13" s="1"/>
  <c r="K10" i="31" s="1"/>
  <c r="T15" i="48"/>
  <c r="U15" s="1"/>
  <c r="Y14" i="31" s="1"/>
  <c r="T10" i="48"/>
  <c r="U10" s="1"/>
  <c r="Y9" i="31" s="1"/>
  <c r="T18" i="48"/>
  <c r="U18" s="1"/>
  <c r="Y17" i="31" s="1"/>
  <c r="T7" i="48"/>
  <c r="U7" s="1"/>
  <c r="Y6" i="31" s="1"/>
  <c r="T11" i="48"/>
  <c r="U11" s="1"/>
  <c r="Y10" i="31" s="1"/>
  <c r="T6" i="48"/>
  <c r="U6" s="1"/>
  <c r="Y5" i="31" s="1"/>
  <c r="T14" i="48"/>
  <c r="U14" s="1"/>
  <c r="Y13" i="31" s="1"/>
  <c r="T5" i="48"/>
  <c r="U5" s="1"/>
  <c r="Y4" i="31" s="1"/>
  <c r="T13" i="48"/>
  <c r="U13" s="1"/>
  <c r="Y12" i="31" s="1"/>
  <c r="T8" i="48"/>
  <c r="U8" s="1"/>
  <c r="Y7" i="31" s="1"/>
  <c r="T16" i="48"/>
  <c r="U16" s="1"/>
  <c r="Y15" i="31" s="1"/>
  <c r="T9" i="48"/>
  <c r="U9" s="1"/>
  <c r="Y8" i="31" s="1"/>
  <c r="T17" i="48"/>
  <c r="U17" s="1"/>
  <c r="Y16" i="31" s="1"/>
  <c r="B8" i="43"/>
  <c r="C8" s="1"/>
  <c r="T7" i="31" s="1"/>
  <c r="B17" i="43"/>
  <c r="C17" s="1"/>
  <c r="T16" i="31" s="1"/>
  <c r="B13" i="43"/>
  <c r="C13" s="1"/>
  <c r="T12" i="31" s="1"/>
  <c r="B6" i="43"/>
  <c r="C6" s="1"/>
  <c r="T5" i="31" s="1"/>
  <c r="B18" i="43"/>
  <c r="C18" s="1"/>
  <c r="T17" i="31" s="1"/>
  <c r="B7" i="43"/>
  <c r="C7" s="1"/>
  <c r="T6" i="31" s="1"/>
  <c r="B12" i="43"/>
  <c r="C12" s="1"/>
  <c r="T11" i="31" s="1"/>
  <c r="B9" i="43"/>
  <c r="C9" s="1"/>
  <c r="T8" i="31" s="1"/>
  <c r="B10" i="43"/>
  <c r="C10" s="1"/>
  <c r="T9" i="31" s="1"/>
  <c r="B15" i="43"/>
  <c r="C15" s="1"/>
  <c r="T14" i="31" s="1"/>
  <c r="B11" i="43"/>
  <c r="C11" s="1"/>
  <c r="T10" i="31" s="1"/>
  <c r="L14" i="43"/>
  <c r="M14" s="1"/>
  <c r="U13" i="31" s="1"/>
  <c r="L6" i="43"/>
  <c r="M6" s="1"/>
  <c r="U5" i="31" s="1"/>
  <c r="L12" i="43"/>
  <c r="M12" s="1"/>
  <c r="U11" i="31" s="1"/>
  <c r="L17" i="43"/>
  <c r="M17" s="1"/>
  <c r="U16" i="31" s="1"/>
  <c r="L9" i="43"/>
  <c r="M9" s="1"/>
  <c r="U8" i="31" s="1"/>
  <c r="L10" i="43"/>
  <c r="M10" s="1"/>
  <c r="U9" i="31" s="1"/>
  <c r="L15" i="43"/>
  <c r="M15" s="1"/>
  <c r="U14" i="31" s="1"/>
  <c r="L7" i="43"/>
  <c r="M7" s="1"/>
  <c r="U6" i="31" s="1"/>
  <c r="L16" i="43"/>
  <c r="M16" s="1"/>
  <c r="U15" i="31" s="1"/>
  <c r="L8" i="43"/>
  <c r="M8" s="1"/>
  <c r="U7" i="31" s="1"/>
  <c r="L13" i="43"/>
  <c r="M13" s="1"/>
  <c r="U12" i="31" s="1"/>
  <c r="L5" i="43"/>
  <c r="M5" s="1"/>
  <c r="U4" i="31" s="1"/>
  <c r="L18" i="46"/>
  <c r="M18" s="1"/>
  <c r="AD17" i="31" s="1"/>
  <c r="L9" i="46"/>
  <c r="M9" s="1"/>
  <c r="AD8" i="31" s="1"/>
  <c r="L12" i="46"/>
  <c r="M12" s="1"/>
  <c r="AD11" i="31" s="1"/>
  <c r="L10" i="46"/>
  <c r="M10" s="1"/>
  <c r="AD9" i="31" s="1"/>
  <c r="L17" i="46"/>
  <c r="M17" s="1"/>
  <c r="AD16" i="31" s="1"/>
  <c r="L11" i="46"/>
  <c r="M11" s="1"/>
  <c r="AD10" i="31" s="1"/>
  <c r="L13" i="46"/>
  <c r="M13" s="1"/>
  <c r="AD12" i="31" s="1"/>
  <c r="L8" i="46"/>
  <c r="M8" s="1"/>
  <c r="AD7" i="31" s="1"/>
  <c r="L7" i="46"/>
  <c r="M7" s="1"/>
  <c r="AD6" i="31" s="1"/>
  <c r="L6" i="46"/>
  <c r="M6" s="1"/>
  <c r="AD5" i="31" s="1"/>
  <c r="L16" i="46"/>
  <c r="M16" s="1"/>
  <c r="AD15" i="31" s="1"/>
  <c r="L15" i="46"/>
  <c r="M15" s="1"/>
  <c r="AD14" i="31" s="1"/>
  <c r="B14" i="40"/>
  <c r="C14" s="1"/>
  <c r="J13" i="31" s="1"/>
  <c r="B8" i="40"/>
  <c r="C8" s="1"/>
  <c r="J7" i="31" s="1"/>
  <c r="B7" i="40"/>
  <c r="C7" s="1"/>
  <c r="J6" i="31" s="1"/>
  <c r="B17" i="40"/>
  <c r="C17" s="1"/>
  <c r="J16" i="31" s="1"/>
  <c r="B5" i="40"/>
  <c r="C5" s="1"/>
  <c r="J4" i="31" s="1"/>
  <c r="B10" i="40"/>
  <c r="C10" s="1"/>
  <c r="J9" i="31" s="1"/>
  <c r="B11" i="40"/>
  <c r="C11" s="1"/>
  <c r="J10" i="31" s="1"/>
  <c r="B15" i="40"/>
  <c r="C15" s="1"/>
  <c r="J14" i="31" s="1"/>
  <c r="B9" i="40"/>
  <c r="C9" s="1"/>
  <c r="J8" i="31" s="1"/>
  <c r="B16" i="40"/>
  <c r="C16" s="1"/>
  <c r="J15" i="31" s="1"/>
  <c r="B12" i="40"/>
  <c r="C12" s="1"/>
  <c r="J11" i="31" s="1"/>
  <c r="B6" i="40"/>
  <c r="C6" s="1"/>
  <c r="J5" i="31" s="1"/>
  <c r="B13" i="40"/>
  <c r="C13" s="1"/>
  <c r="J12" i="31" s="1"/>
  <c r="B11" i="41"/>
  <c r="C11" s="1"/>
  <c r="M10" i="31" s="1"/>
  <c r="B8" i="41"/>
  <c r="C8" s="1"/>
  <c r="M7" i="31" s="1"/>
  <c r="B14" i="41"/>
  <c r="C14" s="1"/>
  <c r="M13" i="31" s="1"/>
  <c r="B9" i="41"/>
  <c r="C9" s="1"/>
  <c r="M8" i="31" s="1"/>
  <c r="B10" i="41"/>
  <c r="C10" s="1"/>
  <c r="M9" i="31" s="1"/>
  <c r="B7" i="41"/>
  <c r="C7" s="1"/>
  <c r="M6" i="31" s="1"/>
  <c r="B5" i="41"/>
  <c r="C5" s="1"/>
  <c r="M4" i="31" s="1"/>
  <c r="B6" i="41"/>
  <c r="C6" s="1"/>
  <c r="M5" i="31" s="1"/>
  <c r="B16" i="41"/>
  <c r="C16" s="1"/>
  <c r="M15" i="31" s="1"/>
  <c r="B18" i="41"/>
  <c r="C18" s="1"/>
  <c r="M17" i="31" s="1"/>
  <c r="B15" i="41"/>
  <c r="C15" s="1"/>
  <c r="M14" i="31" s="1"/>
  <c r="B12" i="41"/>
  <c r="C12" s="1"/>
  <c r="M11" i="31" s="1"/>
  <c r="B8" i="39"/>
  <c r="C8" s="1"/>
  <c r="G7" i="31" s="1"/>
  <c r="B6" i="39"/>
  <c r="C6" s="1"/>
  <c r="G5" i="31" s="1"/>
  <c r="B15" i="39"/>
  <c r="C15" s="1"/>
  <c r="G14" i="31" s="1"/>
  <c r="B13" i="39"/>
  <c r="C13" s="1"/>
  <c r="G12" i="31" s="1"/>
  <c r="B11" i="39"/>
  <c r="C11" s="1"/>
  <c r="G10" i="31" s="1"/>
  <c r="B5" i="39"/>
  <c r="C5" s="1"/>
  <c r="G4" i="31" s="1"/>
  <c r="B14" i="39"/>
  <c r="C14" s="1"/>
  <c r="G13" i="31" s="1"/>
  <c r="B16" i="39"/>
  <c r="C16" s="1"/>
  <c r="G15" i="31" s="1"/>
  <c r="B7" i="39"/>
  <c r="C7" s="1"/>
  <c r="G6" i="31" s="1"/>
  <c r="B18" i="39"/>
  <c r="C18" s="1"/>
  <c r="G17" i="31" s="1"/>
  <c r="B17" i="39"/>
  <c r="C17" s="1"/>
  <c r="G16" i="31" s="1"/>
  <c r="B12" i="39"/>
  <c r="C12" s="1"/>
  <c r="G11" i="31" s="1"/>
  <c r="B10" i="39"/>
  <c r="C10" s="1"/>
  <c r="G9" i="31" s="1"/>
  <c r="L12" i="39"/>
  <c r="M12" s="1"/>
  <c r="H11" i="31" s="1"/>
  <c r="L13" i="39"/>
  <c r="M13" s="1"/>
  <c r="H12" i="31" s="1"/>
  <c r="L14" i="39"/>
  <c r="M14" s="1"/>
  <c r="H13" i="31" s="1"/>
  <c r="L11" i="39"/>
  <c r="M11" s="1"/>
  <c r="H10" i="31" s="1"/>
  <c r="W16" i="39"/>
  <c r="W14"/>
  <c r="I13" i="31" s="1"/>
  <c r="W5" i="39"/>
  <c r="I4" i="31" s="1"/>
  <c r="W17" i="39"/>
  <c r="I16" i="31" s="1"/>
  <c r="W12" i="39"/>
  <c r="W10"/>
  <c r="I9" i="31" s="1"/>
  <c r="W15" i="39"/>
  <c r="I14" i="31" s="1"/>
  <c r="W13" i="39"/>
  <c r="I12" i="31" s="1"/>
  <c r="W8" i="39"/>
  <c r="I7" i="31" s="1"/>
  <c r="W6" i="39"/>
  <c r="I5" i="31" s="1"/>
  <c r="W18" i="39"/>
  <c r="I17" i="31" s="1"/>
  <c r="W11" i="39"/>
  <c r="I10" i="31" s="1"/>
  <c r="W9" i="39"/>
  <c r="I8" i="31" s="1"/>
  <c r="W7" i="39"/>
  <c r="I6" i="31" s="1"/>
  <c r="B11" i="45"/>
  <c r="C11" s="1"/>
  <c r="AB10" i="31" s="1"/>
  <c r="B12" i="45"/>
  <c r="C12" s="1"/>
  <c r="AB11" i="31" s="1"/>
  <c r="B7" i="45"/>
  <c r="C7" s="1"/>
  <c r="AB6" i="31" s="1"/>
  <c r="BJ43" i="36"/>
  <c r="B39" s="1"/>
  <c r="C39" s="1"/>
  <c r="L13" i="31" s="1"/>
  <c r="L8" i="39"/>
  <c r="M8" s="1"/>
  <c r="H7" i="31" s="1"/>
  <c r="L16" i="39"/>
  <c r="M16" s="1"/>
  <c r="H15" i="31" s="1"/>
  <c r="L9" i="39"/>
  <c r="M9" s="1"/>
  <c r="H8" i="31" s="1"/>
  <c r="L17" i="39"/>
  <c r="M17" s="1"/>
  <c r="H16" i="31" s="1"/>
  <c r="B13" i="48"/>
  <c r="C13" s="1"/>
  <c r="X12" i="31" s="1"/>
  <c r="B14" i="48"/>
  <c r="C14" s="1"/>
  <c r="X13" i="31" s="1"/>
  <c r="B11" i="48"/>
  <c r="C11" s="1"/>
  <c r="X10" i="31" s="1"/>
  <c r="B18" i="44"/>
  <c r="C18" s="1"/>
  <c r="V17" i="31" s="1"/>
  <c r="B17" i="44"/>
  <c r="C17" s="1"/>
  <c r="V16" i="31" s="1"/>
  <c r="B16" i="44"/>
  <c r="C16" s="1"/>
  <c r="V15" i="31" s="1"/>
  <c r="B15" i="44"/>
  <c r="C15" s="1"/>
  <c r="V14" i="31" s="1"/>
  <c r="B14" i="44"/>
  <c r="C14" s="1"/>
  <c r="V13" i="31" s="1"/>
  <c r="B13" i="44"/>
  <c r="C13" s="1"/>
  <c r="V12" i="31" s="1"/>
  <c r="B12" i="44"/>
  <c r="C12" s="1"/>
  <c r="V11" i="31" s="1"/>
  <c r="B11" i="44"/>
  <c r="C11" s="1"/>
  <c r="V10" i="31" s="1"/>
  <c r="B10" i="44"/>
  <c r="C10" s="1"/>
  <c r="V9" i="31" s="1"/>
  <c r="B9" i="44"/>
  <c r="C9" s="1"/>
  <c r="V8" i="31" s="1"/>
  <c r="B8" i="44"/>
  <c r="C8" s="1"/>
  <c r="V7" i="31" s="1"/>
  <c r="B7" i="44"/>
  <c r="C7" s="1"/>
  <c r="V6" i="31" s="1"/>
  <c r="B6" i="44"/>
  <c r="C6" s="1"/>
  <c r="V5" i="31" s="1"/>
  <c r="B5" i="44"/>
  <c r="C5" s="1"/>
  <c r="V4" i="31" s="1"/>
  <c r="B14" i="45"/>
  <c r="C14" s="1"/>
  <c r="AB13" i="31" s="1"/>
  <c r="B10" i="45"/>
  <c r="C10" s="1"/>
  <c r="AB9" i="31" s="1"/>
  <c r="B17" i="45"/>
  <c r="C17" s="1"/>
  <c r="AB16" i="31" s="1"/>
  <c r="B5" i="45"/>
  <c r="C5" s="1"/>
  <c r="AB4" i="31" s="1"/>
  <c r="L10" i="39"/>
  <c r="M10" s="1"/>
  <c r="H9" i="31" s="1"/>
  <c r="L18" i="39"/>
  <c r="M18" s="1"/>
  <c r="H17" i="31" s="1"/>
  <c r="B12" i="48"/>
  <c r="C12" s="1"/>
  <c r="X11" i="31" s="1"/>
  <c r="B9" i="48"/>
  <c r="C9" s="1"/>
  <c r="X8" i="31" s="1"/>
  <c r="B10" i="48"/>
  <c r="C10" s="1"/>
  <c r="X9" i="31" s="1"/>
  <c r="B7" i="48"/>
  <c r="C7" s="1"/>
  <c r="X6" i="31" s="1"/>
  <c r="B8" i="48"/>
  <c r="C8" s="1"/>
  <c r="X7" i="31" s="1"/>
  <c r="B5" i="48"/>
  <c r="C5" s="1"/>
  <c r="X4" i="31" s="1"/>
  <c r="B6" i="48"/>
  <c r="C6" s="1"/>
  <c r="X5" i="31" s="1"/>
  <c r="B12" i="46"/>
  <c r="C12" s="1"/>
  <c r="AC11" i="31" s="1"/>
  <c r="B14" i="46"/>
  <c r="C14" s="1"/>
  <c r="AC13" i="31" s="1"/>
  <c r="B17" i="46"/>
  <c r="C17" s="1"/>
  <c r="AC16" i="31" s="1"/>
  <c r="B16" i="46"/>
  <c r="C16" s="1"/>
  <c r="AC15" i="31" s="1"/>
  <c r="B15" i="46"/>
  <c r="C15" s="1"/>
  <c r="AC14" i="31" s="1"/>
  <c r="B18" i="46"/>
  <c r="C18" s="1"/>
  <c r="AC17" i="31" s="1"/>
  <c r="B5" i="46"/>
  <c r="C5" s="1"/>
  <c r="AC4" i="31" s="1"/>
  <c r="B6" i="46"/>
  <c r="C6" s="1"/>
  <c r="AC5" i="31" s="1"/>
  <c r="B13" i="46"/>
  <c r="C13" s="1"/>
  <c r="AC12" i="31" s="1"/>
  <c r="B7" i="46"/>
  <c r="C7" s="1"/>
  <c r="AC6" i="31" s="1"/>
  <c r="B9" i="46"/>
  <c r="C9" s="1"/>
  <c r="AC8" i="31" s="1"/>
  <c r="B8" i="46"/>
  <c r="C8" s="1"/>
  <c r="AC7" i="31" s="1"/>
  <c r="B11" i="46"/>
  <c r="C11" s="1"/>
  <c r="AC10" i="31" s="1"/>
  <c r="L18" i="49"/>
  <c r="M18" s="1"/>
  <c r="AA17" i="31" s="1"/>
  <c r="L16" i="49"/>
  <c r="M16" s="1"/>
  <c r="AA15" i="31" s="1"/>
  <c r="L14" i="49"/>
  <c r="M14" s="1"/>
  <c r="AA13" i="31" s="1"/>
  <c r="L12" i="49"/>
  <c r="M12" s="1"/>
  <c r="AA11" i="31" s="1"/>
  <c r="L10" i="49"/>
  <c r="M10" s="1"/>
  <c r="AA9" i="31" s="1"/>
  <c r="L8" i="49"/>
  <c r="M8" s="1"/>
  <c r="AA7" i="31" s="1"/>
  <c r="L6" i="49"/>
  <c r="M6" s="1"/>
  <c r="AA5" i="31" s="1"/>
  <c r="L17" i="49"/>
  <c r="M17" s="1"/>
  <c r="AA16" i="31" s="1"/>
  <c r="L15" i="49"/>
  <c r="M15" s="1"/>
  <c r="AA14" i="31" s="1"/>
  <c r="L13" i="49"/>
  <c r="M13" s="1"/>
  <c r="AA12" i="31" s="1"/>
  <c r="L11" i="49"/>
  <c r="M11" s="1"/>
  <c r="AA10" i="31" s="1"/>
  <c r="L9" i="49"/>
  <c r="M9" s="1"/>
  <c r="AA8" i="31" s="1"/>
  <c r="L7" i="49"/>
  <c r="M7" s="1"/>
  <c r="AA6" i="31" s="1"/>
  <c r="L5" i="49"/>
  <c r="M5" s="1"/>
  <c r="AA4" i="31" s="1"/>
  <c r="B17" i="49"/>
  <c r="C17" s="1"/>
  <c r="Z16" i="31" s="1"/>
  <c r="B13" i="49"/>
  <c r="C13" s="1"/>
  <c r="Z12" i="31" s="1"/>
  <c r="B9" i="49"/>
  <c r="C9" s="1"/>
  <c r="Z8" i="31" s="1"/>
  <c r="B5" i="49"/>
  <c r="C5" s="1"/>
  <c r="Z4" i="31" s="1"/>
  <c r="B18" i="49"/>
  <c r="C18" s="1"/>
  <c r="Z17" i="31" s="1"/>
  <c r="B14" i="49"/>
  <c r="C14" s="1"/>
  <c r="Z13" i="31" s="1"/>
  <c r="B10" i="49"/>
  <c r="C10" s="1"/>
  <c r="Z9" i="31" s="1"/>
  <c r="B6" i="49"/>
  <c r="C6" s="1"/>
  <c r="Z5" i="31" s="1"/>
  <c r="B15" i="49"/>
  <c r="C15" s="1"/>
  <c r="Z14" i="31" s="1"/>
  <c r="B11" i="49"/>
  <c r="C11" s="1"/>
  <c r="Z10" i="31" s="1"/>
  <c r="B7" i="49"/>
  <c r="C7" s="1"/>
  <c r="Z6" i="31" s="1"/>
  <c r="B16" i="49"/>
  <c r="C16" s="1"/>
  <c r="Z15" i="31" s="1"/>
  <c r="B12" i="49"/>
  <c r="C12" s="1"/>
  <c r="Z11" i="31" s="1"/>
  <c r="B8" i="49"/>
  <c r="C8" s="1"/>
  <c r="Z7" i="31" s="1"/>
  <c r="P16" i="44"/>
  <c r="Q16" s="1"/>
  <c r="W15" i="31" s="1"/>
  <c r="P12" i="44"/>
  <c r="Q12" s="1"/>
  <c r="W11" i="31" s="1"/>
  <c r="P8" i="44"/>
  <c r="Q8" s="1"/>
  <c r="W7" i="31" s="1"/>
  <c r="P17" i="44"/>
  <c r="Q17" s="1"/>
  <c r="W16" i="31" s="1"/>
  <c r="P13" i="44"/>
  <c r="Q13" s="1"/>
  <c r="W12" i="31" s="1"/>
  <c r="P9" i="44"/>
  <c r="Q9" s="1"/>
  <c r="W8" i="31" s="1"/>
  <c r="P5" i="44"/>
  <c r="Q5" s="1"/>
  <c r="W4" i="31" s="1"/>
  <c r="P18" i="44"/>
  <c r="Q18" s="1"/>
  <c r="W17" i="31" s="1"/>
  <c r="P14" i="44"/>
  <c r="Q14" s="1"/>
  <c r="W13" i="31" s="1"/>
  <c r="P10" i="44"/>
  <c r="Q10" s="1"/>
  <c r="W9" i="31" s="1"/>
  <c r="P6" i="44"/>
  <c r="Q6" s="1"/>
  <c r="W5" i="31" s="1"/>
  <c r="P15" i="44"/>
  <c r="Q15" s="1"/>
  <c r="W14" i="31" s="1"/>
  <c r="P11" i="44"/>
  <c r="Q11" s="1"/>
  <c r="W10" i="31" s="1"/>
  <c r="P7" i="44"/>
  <c r="Q7" s="1"/>
  <c r="W6" i="31" s="1"/>
  <c r="L17" i="41"/>
  <c r="M17" s="1"/>
  <c r="N16" i="31" s="1"/>
  <c r="L15" i="41"/>
  <c r="M15" s="1"/>
  <c r="N14" i="31" s="1"/>
  <c r="L13" i="41"/>
  <c r="M13" s="1"/>
  <c r="N12" i="31" s="1"/>
  <c r="L11" i="41"/>
  <c r="M11" s="1"/>
  <c r="N10" i="31" s="1"/>
  <c r="L9" i="41"/>
  <c r="M9" s="1"/>
  <c r="N8" i="31" s="1"/>
  <c r="L7" i="41"/>
  <c r="M7" s="1"/>
  <c r="N6" i="31" s="1"/>
  <c r="L5" i="41"/>
  <c r="M5" s="1"/>
  <c r="N4" i="31" s="1"/>
  <c r="L18" i="41"/>
  <c r="M18" s="1"/>
  <c r="N17" i="31" s="1"/>
  <c r="L16" i="41"/>
  <c r="M16" s="1"/>
  <c r="N15" i="31" s="1"/>
  <c r="L14" i="41"/>
  <c r="M14" s="1"/>
  <c r="N13" i="31" s="1"/>
  <c r="L12" i="41"/>
  <c r="M12" s="1"/>
  <c r="N11" i="31" s="1"/>
  <c r="L10" i="41"/>
  <c r="M10" s="1"/>
  <c r="N9" i="31" s="1"/>
  <c r="L8" i="41"/>
  <c r="M8" s="1"/>
  <c r="N7" i="31" s="1"/>
  <c r="L6" i="41"/>
  <c r="M6" s="1"/>
  <c r="N5" i="31" s="1"/>
  <c r="B16" i="24"/>
  <c r="C16" s="1"/>
  <c r="D15" i="31" s="1"/>
  <c r="B8" i="24"/>
  <c r="C8" s="1"/>
  <c r="D7" i="31" s="1"/>
  <c r="B13" i="24"/>
  <c r="C13" s="1"/>
  <c r="D12" i="31" s="1"/>
  <c r="B5" i="24"/>
  <c r="C5" s="1"/>
  <c r="D4" i="31" s="1"/>
  <c r="B7" i="24"/>
  <c r="C7" s="1"/>
  <c r="D6" i="31" s="1"/>
  <c r="B18" i="24"/>
  <c r="C18" s="1"/>
  <c r="D17" i="31" s="1"/>
  <c r="B10" i="24"/>
  <c r="C10" s="1"/>
  <c r="D9" i="31" s="1"/>
  <c r="B15" i="24"/>
  <c r="C15" s="1"/>
  <c r="D14" i="31" s="1"/>
  <c r="B12" i="24"/>
  <c r="C12" s="1"/>
  <c r="D11" i="31" s="1"/>
  <c r="B17" i="24"/>
  <c r="C17" s="1"/>
  <c r="D16" i="31" s="1"/>
  <c r="B9" i="24"/>
  <c r="C9" s="1"/>
  <c r="D8" i="31" s="1"/>
  <c r="B14" i="24"/>
  <c r="C14" s="1"/>
  <c r="D13" i="31" s="1"/>
  <c r="B6" i="24"/>
  <c r="C6" s="1"/>
  <c r="D5" i="31" s="1"/>
  <c r="B11" i="24"/>
  <c r="C11" s="1"/>
  <c r="D10" i="31" s="1"/>
  <c r="CX21" i="37"/>
  <c r="CX45"/>
  <c r="B40" s="1"/>
  <c r="C40" s="1"/>
  <c r="B37" i="36"/>
  <c r="C37" s="1"/>
  <c r="L11" i="31" s="1"/>
  <c r="ED20" i="35"/>
  <c r="B18" s="1"/>
  <c r="C18" s="1"/>
  <c r="E15" i="31" s="1"/>
  <c r="ED43" i="35"/>
  <c r="B40" s="1"/>
  <c r="C40" s="1"/>
  <c r="F14" i="31" s="1"/>
  <c r="B32" i="36" l="1"/>
  <c r="C32" s="1"/>
  <c r="L6" i="31" s="1"/>
  <c r="B36" i="36"/>
  <c r="C36" s="1"/>
  <c r="L10" i="31" s="1"/>
  <c r="B40" i="36"/>
  <c r="C40" s="1"/>
  <c r="L14" i="31" s="1"/>
  <c r="B31" i="36"/>
  <c r="C31" s="1"/>
  <c r="L5" i="31" s="1"/>
  <c r="B30" i="36"/>
  <c r="C30" s="1"/>
  <c r="L4" i="31" s="1"/>
  <c r="B41" i="36"/>
  <c r="C41" s="1"/>
  <c r="L15" i="31" s="1"/>
  <c r="B16" i="36"/>
  <c r="C16" s="1"/>
  <c r="K13" i="31" s="1"/>
  <c r="B8" i="36"/>
  <c r="C8" s="1"/>
  <c r="K5" i="31" s="1"/>
  <c r="B19" i="36"/>
  <c r="C19" s="1"/>
  <c r="K16" i="31" s="1"/>
  <c r="B18" i="36"/>
  <c r="C18" s="1"/>
  <c r="K15" i="31" s="1"/>
  <c r="B7" i="36"/>
  <c r="C7" s="1"/>
  <c r="K4" i="31" s="1"/>
  <c r="B12" i="36"/>
  <c r="C12" s="1"/>
  <c r="K9" i="31" s="1"/>
  <c r="B9" i="36"/>
  <c r="C9" s="1"/>
  <c r="K6" i="31" s="1"/>
  <c r="B15" i="36"/>
  <c r="C15" s="1"/>
  <c r="K12" i="31" s="1"/>
  <c r="B10" i="36"/>
  <c r="C10" s="1"/>
  <c r="K7" i="31" s="1"/>
  <c r="B17" i="36"/>
  <c r="C17" s="1"/>
  <c r="K14" i="31" s="1"/>
  <c r="B20" i="36"/>
  <c r="C20" s="1"/>
  <c r="K17" i="31" s="1"/>
  <c r="B14" i="36"/>
  <c r="C14" s="1"/>
  <c r="K11" i="31" s="1"/>
  <c r="B11" i="36"/>
  <c r="C11" s="1"/>
  <c r="K8" i="31" s="1"/>
  <c r="Q12"/>
  <c r="B17" i="37"/>
  <c r="C17" s="1"/>
  <c r="P13" i="31" s="1"/>
  <c r="B33" i="36"/>
  <c r="C33" s="1"/>
  <c r="L7" i="31" s="1"/>
  <c r="B42" i="36"/>
  <c r="C42" s="1"/>
  <c r="L16" i="31" s="1"/>
  <c r="B34" i="36"/>
  <c r="C34" s="1"/>
  <c r="L8" i="31" s="1"/>
  <c r="B35" i="36"/>
  <c r="C35" s="1"/>
  <c r="L9" i="31" s="1"/>
  <c r="B38" i="36"/>
  <c r="C38" s="1"/>
  <c r="L12" i="31" s="1"/>
  <c r="B43" i="36"/>
  <c r="C43" s="1"/>
  <c r="L17" i="31" s="1"/>
  <c r="B20" i="35"/>
  <c r="C20" s="1"/>
  <c r="E17" i="31" s="1"/>
  <c r="B7" i="35"/>
  <c r="C7" s="1"/>
  <c r="E4" i="31" s="1"/>
  <c r="B8" i="37"/>
  <c r="C8" s="1"/>
  <c r="P4" i="31" s="1"/>
  <c r="B11" i="37"/>
  <c r="C11" s="1"/>
  <c r="P7" i="31" s="1"/>
  <c r="B14" i="37"/>
  <c r="C14" s="1"/>
  <c r="P10" i="31" s="1"/>
  <c r="B21" i="37"/>
  <c r="C21" s="1"/>
  <c r="P17" i="31" s="1"/>
  <c r="B12" i="37"/>
  <c r="C12" s="1"/>
  <c r="P8" i="31" s="1"/>
  <c r="B15" i="37"/>
  <c r="C15" s="1"/>
  <c r="P11" i="31" s="1"/>
  <c r="B18" i="37"/>
  <c r="C18" s="1"/>
  <c r="P14" i="31" s="1"/>
  <c r="B16" i="37"/>
  <c r="C16" s="1"/>
  <c r="P12" i="31" s="1"/>
  <c r="B19" i="37"/>
  <c r="C19" s="1"/>
  <c r="P15" i="31" s="1"/>
  <c r="B9" i="37"/>
  <c r="C9" s="1"/>
  <c r="P5" i="31" s="1"/>
  <c r="B20" i="37"/>
  <c r="C20" s="1"/>
  <c r="P16" i="31" s="1"/>
  <c r="B10" i="37"/>
  <c r="C10" s="1"/>
  <c r="P6" i="31" s="1"/>
  <c r="B13" i="37"/>
  <c r="C13" s="1"/>
  <c r="P9" i="31" s="1"/>
  <c r="B44" i="37"/>
  <c r="C44" s="1"/>
  <c r="B34"/>
  <c r="C34" s="1"/>
  <c r="B43"/>
  <c r="C43" s="1"/>
  <c r="B37"/>
  <c r="C37" s="1"/>
  <c r="B45"/>
  <c r="C45" s="1"/>
  <c r="B42"/>
  <c r="C42" s="1"/>
  <c r="B32"/>
  <c r="C32" s="1"/>
  <c r="B39"/>
  <c r="C39" s="1"/>
  <c r="B33"/>
  <c r="C33" s="1"/>
  <c r="B36"/>
  <c r="C36" s="1"/>
  <c r="B35"/>
  <c r="C35" s="1"/>
  <c r="B38"/>
  <c r="C38" s="1"/>
  <c r="B41"/>
  <c r="C41" s="1"/>
  <c r="B17" i="35"/>
  <c r="C17" s="1"/>
  <c r="E14" i="31" s="1"/>
  <c r="B19" i="35"/>
  <c r="C19" s="1"/>
  <c r="E16" i="31" s="1"/>
  <c r="B8" i="35"/>
  <c r="C8" s="1"/>
  <c r="E5" i="31" s="1"/>
  <c r="B10" i="35"/>
  <c r="C10" s="1"/>
  <c r="E7" i="31" s="1"/>
  <c r="B9" i="35"/>
  <c r="C9" s="1"/>
  <c r="E6" i="31" s="1"/>
  <c r="B12" i="35"/>
  <c r="C12" s="1"/>
  <c r="E9" i="31" s="1"/>
  <c r="B11" i="35"/>
  <c r="C11" s="1"/>
  <c r="E8" i="31" s="1"/>
  <c r="B14" i="35"/>
  <c r="C14" s="1"/>
  <c r="E11" i="31" s="1"/>
  <c r="B13" i="35"/>
  <c r="C13" s="1"/>
  <c r="E10" i="31" s="1"/>
  <c r="B16" i="35"/>
  <c r="C16" s="1"/>
  <c r="E13" i="31" s="1"/>
  <c r="B15" i="35"/>
  <c r="C15" s="1"/>
  <c r="E12" i="31" s="1"/>
  <c r="B42" i="35"/>
  <c r="C42" s="1"/>
  <c r="F16" i="31" s="1"/>
  <c r="B35" i="35"/>
  <c r="C35" s="1"/>
  <c r="F9" i="31" s="1"/>
  <c r="B36" i="35"/>
  <c r="C36" s="1"/>
  <c r="F10" i="31" s="1"/>
  <c r="B31" i="35"/>
  <c r="C31" s="1"/>
  <c r="F5" i="31" s="1"/>
  <c r="B34" i="35"/>
  <c r="C34" s="1"/>
  <c r="F8" i="31" s="1"/>
  <c r="B32" i="35"/>
  <c r="C32" s="1"/>
  <c r="F6" i="31" s="1"/>
  <c r="B41" i="35"/>
  <c r="C41" s="1"/>
  <c r="F15" i="31" s="1"/>
  <c r="B30" i="35"/>
  <c r="C30" s="1"/>
  <c r="F4" i="31" s="1"/>
  <c r="B39" i="35"/>
  <c r="C39" s="1"/>
  <c r="F13" i="31" s="1"/>
  <c r="B37" i="35"/>
  <c r="C37" s="1"/>
  <c r="F11" i="31" s="1"/>
  <c r="B33" i="35"/>
  <c r="C33" s="1"/>
  <c r="F7" i="31" s="1"/>
  <c r="B43" i="35"/>
  <c r="C43" s="1"/>
  <c r="F17" i="31" s="1"/>
  <c r="B38" i="35"/>
  <c r="C38" s="1"/>
  <c r="F12" i="31" s="1"/>
  <c r="Q10" l="1"/>
  <c r="C10" s="1"/>
  <c r="Q4"/>
  <c r="C4" s="1"/>
  <c r="Q15"/>
  <c r="C15" s="1"/>
  <c r="Q9"/>
  <c r="C9" s="1"/>
  <c r="Q7"/>
  <c r="C7" s="1"/>
  <c r="Q8"/>
  <c r="C8" s="1"/>
  <c r="Q14"/>
  <c r="C14" s="1"/>
  <c r="B14" s="1"/>
  <c r="Q6"/>
  <c r="C6" s="1"/>
  <c r="Q11"/>
  <c r="C11" s="1"/>
  <c r="Q13"/>
  <c r="C13" s="1"/>
  <c r="Q5"/>
  <c r="C5" s="1"/>
  <c r="Q17"/>
  <c r="C17" s="1"/>
  <c r="Q16"/>
  <c r="C16" s="1"/>
  <c r="C12"/>
  <c r="B9" l="1"/>
  <c r="B13"/>
  <c r="B12"/>
  <c r="B16"/>
  <c r="B5"/>
  <c r="B4"/>
  <c r="B15"/>
  <c r="B6"/>
  <c r="B11"/>
  <c r="B7"/>
  <c r="B17"/>
  <c r="B8"/>
  <c r="B10"/>
</calcChain>
</file>

<file path=xl/sharedStrings.xml><?xml version="1.0" encoding="utf-8"?>
<sst xmlns="http://schemas.openxmlformats.org/spreadsheetml/2006/main" count="1792" uniqueCount="163">
  <si>
    <t>ATLETISMO</t>
  </si>
  <si>
    <t>BOCHAS</t>
  </si>
  <si>
    <t>BASQUET</t>
  </si>
  <si>
    <t>AJEDREZ</t>
  </si>
  <si>
    <t>FUTBOL</t>
  </si>
  <si>
    <t>FEMENINO</t>
  </si>
  <si>
    <t>MASCULINO</t>
  </si>
  <si>
    <t>HOCKEY</t>
  </si>
  <si>
    <t>NATACION</t>
  </si>
  <si>
    <t>PADEL</t>
  </si>
  <si>
    <t>TENIS</t>
  </si>
  <si>
    <t>TENIS DE MESA</t>
  </si>
  <si>
    <t>VELA</t>
  </si>
  <si>
    <t>VOLEY</t>
  </si>
  <si>
    <t>TOTAL</t>
  </si>
  <si>
    <t>PESCA</t>
  </si>
  <si>
    <t>F+35</t>
  </si>
  <si>
    <t>F+45</t>
  </si>
  <si>
    <t>4°</t>
  </si>
  <si>
    <t>F+55</t>
  </si>
  <si>
    <t>Libre</t>
  </si>
  <si>
    <t>CAMINATA MARATON</t>
  </si>
  <si>
    <t>ESPACIO DE ARTE</t>
  </si>
  <si>
    <t>Fem</t>
  </si>
  <si>
    <t>Masc</t>
  </si>
  <si>
    <t>DELEGACION</t>
  </si>
  <si>
    <t>Bahia Blanca</t>
  </si>
  <si>
    <t>Buenos Aires</t>
  </si>
  <si>
    <t>Cordoba</t>
  </si>
  <si>
    <t>La Plata</t>
  </si>
  <si>
    <t>Mar del Plata</t>
  </si>
  <si>
    <t>Mendoza</t>
  </si>
  <si>
    <t>Nordeste</t>
  </si>
  <si>
    <t>Patagonia</t>
  </si>
  <si>
    <t>San Juan</t>
  </si>
  <si>
    <t>Rosario</t>
  </si>
  <si>
    <t>Tandil</t>
  </si>
  <si>
    <t>Tucuman</t>
  </si>
  <si>
    <t>Santa Fe</t>
  </si>
  <si>
    <t>Posicion</t>
  </si>
  <si>
    <t>San Luis</t>
  </si>
  <si>
    <t>Puntos para Copa Conjunto</t>
  </si>
  <si>
    <t>100 mts</t>
  </si>
  <si>
    <t>1°</t>
  </si>
  <si>
    <t>2°</t>
  </si>
  <si>
    <t>3°</t>
  </si>
  <si>
    <t>200 mts</t>
  </si>
  <si>
    <t>400 mts</t>
  </si>
  <si>
    <t>800 mts</t>
  </si>
  <si>
    <t>1500 mts</t>
  </si>
  <si>
    <t>Salto en Largo</t>
  </si>
  <si>
    <t>Puntos Parciales</t>
  </si>
  <si>
    <t>X10</t>
  </si>
  <si>
    <t>X6</t>
  </si>
  <si>
    <t>X3</t>
  </si>
  <si>
    <t>X1</t>
  </si>
  <si>
    <t>Posición</t>
  </si>
  <si>
    <t>Tucumán</t>
  </si>
  <si>
    <t>ATLETISMO - FEMENINO</t>
  </si>
  <si>
    <t>ATLETISMO - MASCULINO</t>
  </si>
  <si>
    <t>Posta Femenina</t>
  </si>
  <si>
    <t>Posta Masculina</t>
  </si>
  <si>
    <t>Posta Mixta</t>
  </si>
  <si>
    <t>Total</t>
  </si>
  <si>
    <t>Caminata 5Km</t>
  </si>
  <si>
    <t>Maraton 5Km</t>
  </si>
  <si>
    <t>Maraton 10Km</t>
  </si>
  <si>
    <t>CAMINATA/MARATON - FEMENINO</t>
  </si>
  <si>
    <t>CAMINATA/MARATON - MASCULINO</t>
  </si>
  <si>
    <t>NATACION - FEMENINO</t>
  </si>
  <si>
    <t>NATACION - MASCULINO</t>
  </si>
  <si>
    <t>25 mts</t>
  </si>
  <si>
    <t>Pecho</t>
  </si>
  <si>
    <t>Espalda</t>
  </si>
  <si>
    <t>Mariposa</t>
  </si>
  <si>
    <t>(-40)</t>
  </si>
  <si>
    <t>(+40)</t>
  </si>
  <si>
    <t>50 mts</t>
  </si>
  <si>
    <t>Combinados</t>
  </si>
  <si>
    <t>4x25 mts Combinados</t>
  </si>
  <si>
    <t>4x25 mts Libre</t>
  </si>
  <si>
    <t xml:space="preserve">4° </t>
  </si>
  <si>
    <t>BASQUET - FEMENINO</t>
  </si>
  <si>
    <t>BASQUET - MASCULINO</t>
  </si>
  <si>
    <t>LIBRE</t>
  </si>
  <si>
    <t>FUTBOL - MASCULINO</t>
  </si>
  <si>
    <t>HOCKEY - FEMENINO</t>
  </si>
  <si>
    <t>PADEL - FEMENINO</t>
  </si>
  <si>
    <t>PADEL - MASCULINO</t>
  </si>
  <si>
    <t>PADEL - MIXTO</t>
  </si>
  <si>
    <t>PESCA - FEMENINO</t>
  </si>
  <si>
    <t>CANTIDAD</t>
  </si>
  <si>
    <t>PIEZA MAYOR</t>
  </si>
  <si>
    <t>PESCA - MASCULINO</t>
  </si>
  <si>
    <t>VOLEY - FEMENINO</t>
  </si>
  <si>
    <t>VOLEY - MASCULINO</t>
  </si>
  <si>
    <t>TENIS - FEMENINO</t>
  </si>
  <si>
    <t>INDIVIDUAL</t>
  </si>
  <si>
    <t>DOBLES</t>
  </si>
  <si>
    <t>TENIS - MASCULINO</t>
  </si>
  <si>
    <t>DOBLES MIXTOS</t>
  </si>
  <si>
    <t>TENIS DE MESA - FEMENINO</t>
  </si>
  <si>
    <t>TENIS DE MESA - MASCULINO</t>
  </si>
  <si>
    <t>TENIS DE MESA - DOBLES</t>
  </si>
  <si>
    <t>MIXTO</t>
  </si>
  <si>
    <t>COPA CONJUNTO - MAR DEL PLATA 2015</t>
  </si>
  <si>
    <t>Según como este conformada la pareja</t>
  </si>
  <si>
    <t>Se reparten los puntos entre Femeninoy Masculino</t>
  </si>
  <si>
    <t>1° Puesto</t>
  </si>
  <si>
    <t>2° Puesto</t>
  </si>
  <si>
    <t>3° Puesto</t>
  </si>
  <si>
    <t>4° Puesto</t>
  </si>
  <si>
    <t>POSICION FINAL</t>
  </si>
  <si>
    <t>PUNTOS FINALES</t>
  </si>
  <si>
    <t>Si no hay valores ingresados</t>
  </si>
  <si>
    <t>Si esta el 100% de los datos ingresados correctamente</t>
  </si>
  <si>
    <t xml:space="preserve">Si hay datos de mas </t>
  </si>
  <si>
    <t>X</t>
  </si>
  <si>
    <r>
      <t xml:space="preserve">Estas chequen que en </t>
    </r>
    <r>
      <rPr>
        <b/>
        <sz val="11"/>
        <color theme="1"/>
        <rFont val="Times New Roman"/>
        <family val="1"/>
      </rPr>
      <t>CADA COLUMNA</t>
    </r>
    <r>
      <rPr>
        <sz val="11"/>
        <color theme="1"/>
        <rFont val="Times New Roman"/>
        <family val="1"/>
      </rPr>
      <t xml:space="preserve"> correspondiente a los puestos se ingresen los valores correctos y cambian de color automaticamente:</t>
    </r>
  </si>
  <si>
    <t>4° Puesto = 1 punto</t>
  </si>
  <si>
    <t>1° Puesto = 10 puntos</t>
  </si>
  <si>
    <t>2° Puesto = 6 puntos</t>
  </si>
  <si>
    <t>3° Puesto = 3 puntos</t>
  </si>
  <si>
    <t>Posición:</t>
  </si>
  <si>
    <t>Cambia de color según la misma</t>
  </si>
  <si>
    <t>Se hace en forma automática:</t>
  </si>
  <si>
    <t>Siendo "1" el 100%</t>
  </si>
  <si>
    <t>Se ingresa el valor "3" en los Puntos para la Copa Conjunto a cada delegación que presente una o mas muestras en este espacio</t>
  </si>
  <si>
    <t xml:space="preserve">Completar con un "1" en la puesto que quedo cada delegación, en cada una de las pruebas, solo del 1°al 4° </t>
  </si>
  <si>
    <t xml:space="preserve">Completar con un "1" en la puesto que quedo cada delegación, solo del 1°al 4° </t>
  </si>
  <si>
    <t>Natacion Aguas Abiertas</t>
  </si>
  <si>
    <t>Masc +40</t>
  </si>
  <si>
    <t>BASQUET - MASCULINO +40</t>
  </si>
  <si>
    <t>NATACION AGUAS ABIERTAS - MASCULINO</t>
  </si>
  <si>
    <t>NATACION AGUAS ABIERTAS - FEMENINO</t>
  </si>
  <si>
    <t>EDAD</t>
  </si>
  <si>
    <t>6 Puntos</t>
  </si>
  <si>
    <t>3 Puntos</t>
  </si>
  <si>
    <t>1 Punto</t>
  </si>
  <si>
    <r>
      <t xml:space="preserve">En esta pestaña </t>
    </r>
    <r>
      <rPr>
        <b/>
        <sz val="11"/>
        <color theme="1"/>
        <rFont val="Times New Roman"/>
        <family val="1"/>
      </rPr>
      <t>NO SE CARGAN DATOS EN FORMA MANUAL</t>
    </r>
  </si>
  <si>
    <r>
      <t xml:space="preserve">Los mismos </t>
    </r>
    <r>
      <rPr>
        <b/>
        <sz val="11"/>
        <color theme="1"/>
        <rFont val="Times New Roman"/>
        <family val="1"/>
      </rPr>
      <t>SE CARGAN AUTOMATICAMENTE</t>
    </r>
    <r>
      <rPr>
        <sz val="11"/>
        <color theme="1"/>
        <rFont val="Times New Roman"/>
        <family val="1"/>
      </rPr>
      <t xml:space="preserve"> de cada deporte</t>
    </r>
  </si>
  <si>
    <t>Tabla de Puntos</t>
  </si>
  <si>
    <t>10 Puntos</t>
  </si>
  <si>
    <r>
      <t xml:space="preserve">Para la </t>
    </r>
    <r>
      <rPr>
        <b/>
        <sz val="11"/>
        <color theme="1"/>
        <rFont val="Times New Roman"/>
        <family val="1"/>
      </rPr>
      <t>COPA CONJUNTO</t>
    </r>
    <r>
      <rPr>
        <sz val="11"/>
        <color theme="1"/>
        <rFont val="Times New Roman"/>
        <family val="1"/>
      </rPr>
      <t xml:space="preserve"> solo se computan los puntos obtenidos del 1° al 4° puesto, como muestra la Tabla de Puntos, estos estan en cada planilla por deporte, en la columna Puntos para Copa Conjunto</t>
    </r>
  </si>
  <si>
    <t>A medida que se van cargando los datos, se puede visualizar como van quedando las posiciones y cambian automaticamente de color, como indica la Tabla de Puntos</t>
  </si>
  <si>
    <t>Al cargar los valores, debajo de los puestos 1° al 4° hay una celdas de control</t>
  </si>
  <si>
    <t>COMO COPLETAR LA TABLA EN CADA PESTAÑA POR DEPOERTE</t>
  </si>
  <si>
    <r>
      <rPr>
        <b/>
        <u/>
        <sz val="11"/>
        <color theme="1"/>
        <rFont val="Times New Roman"/>
        <family val="1"/>
      </rPr>
      <t>Puntos Parciales:</t>
    </r>
    <r>
      <rPr>
        <u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que salen de la sigueinte ecuación, para cada delegación = (La suma de todos los 1°x 10) + (suma de todos los 2° x 6) + (suma de todos los 3° x 3) + (suma de todos los 4°)</t>
    </r>
  </si>
  <si>
    <r>
      <rPr>
        <b/>
        <u/>
        <sz val="11"/>
        <color theme="1"/>
        <rFont val="Times New Roman"/>
        <family val="1"/>
      </rPr>
      <t xml:space="preserve">Puntos para Copa Conjunto: </t>
    </r>
    <r>
      <rPr>
        <sz val="11"/>
        <color theme="1"/>
        <rFont val="Times New Roman"/>
        <family val="1"/>
      </rPr>
      <t>Según el puesto, son los puntos que se obtienen, solo hasta el 4° puesto. Valor que pasa al Medallero Gral para la suma final de puntos para la Copa Conjunto</t>
    </r>
  </si>
  <si>
    <r>
      <rPr>
        <b/>
        <u/>
        <sz val="11"/>
        <color theme="1"/>
        <rFont val="Times New Roman"/>
        <family val="1"/>
      </rPr>
      <t>Mixtos:</t>
    </r>
    <r>
      <rPr>
        <u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una vez ingresado el puesto correspondiente a cada delegación en esta prueba, los puntos obtenidos, se divide en partes iguales entre Femenino y Masculino</t>
    </r>
  </si>
  <si>
    <r>
      <t xml:space="preserve">En el caso de los deportes en </t>
    </r>
    <r>
      <rPr>
        <b/>
        <sz val="11"/>
        <color theme="1"/>
        <rFont val="Times New Roman"/>
        <family val="1"/>
      </rPr>
      <t>PAREJA</t>
    </r>
    <r>
      <rPr>
        <sz val="11"/>
        <color theme="1"/>
        <rFont val="Times New Roman"/>
        <family val="1"/>
      </rPr>
      <t xml:space="preserve"> e de </t>
    </r>
    <r>
      <rPr>
        <b/>
        <sz val="11"/>
        <color theme="1"/>
        <rFont val="Times New Roman"/>
        <family val="1"/>
      </rPr>
      <t>EQUIPOS</t>
    </r>
    <r>
      <rPr>
        <sz val="11"/>
        <color theme="1"/>
        <rFont val="Times New Roman"/>
        <family val="1"/>
      </rPr>
      <t>, el valor que se ingresa en la posicion correspondiente a cada delegación es proporcional al numero de integrantes de la misma que se dio en la Lista de Buena Fe</t>
    </r>
  </si>
  <si>
    <t>5 de la delegacion A</t>
  </si>
  <si>
    <t>3 de la delegacion B</t>
  </si>
  <si>
    <t>2 de la delegacion C</t>
  </si>
  <si>
    <t>Ejemple; Un equipo de 10 participantes que salio 2°</t>
  </si>
  <si>
    <t>Delegacion A: 0,5</t>
  </si>
  <si>
    <t>Delegacion B: 0,3</t>
  </si>
  <si>
    <t>Delegacion C: 0,2</t>
  </si>
  <si>
    <r>
      <t xml:space="preserve">El valor que se ingresa en cada puesto es </t>
    </r>
    <r>
      <rPr>
        <b/>
        <sz val="11"/>
        <color theme="1"/>
        <rFont val="Times New Roman"/>
        <family val="1"/>
      </rPr>
      <t>"1"</t>
    </r>
    <r>
      <rPr>
        <sz val="11"/>
        <color theme="1"/>
        <rFont val="Times New Roman"/>
        <family val="1"/>
      </rPr>
      <t>, se lo considera como el 100%, a cada delegacion se le asignan los sigientes valores, en la columna del 2° puesto:</t>
    </r>
  </si>
  <si>
    <t>FUTBOL - FEMENINO</t>
  </si>
  <si>
    <t>LARGO MAYOR</t>
  </si>
  <si>
    <t>N° PIEZAS</t>
  </si>
  <si>
    <t>ESPACIO ARTISTICO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</si>
</sst>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6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theme="6" tint="-0.49803155613879818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auto="1"/>
      </patternFill>
    </fill>
    <fill>
      <gradientFill degree="9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8" tint="0.79998168889431442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auto="1"/>
      </patternFill>
    </fill>
    <fill>
      <patternFill patternType="solid">
        <fgColor theme="4" tint="0.79998168889431442"/>
        <bgColor indexed="64"/>
      </patternFill>
    </fill>
    <fill>
      <gradientFill degree="90">
        <stop position="0">
          <color theme="0"/>
        </stop>
        <stop position="0.5">
          <color theme="5" tint="0.59999389629810485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5" tint="0.59999389629810485"/>
        </stop>
      </gradientFill>
    </fill>
    <fill>
      <gradientFill degree="90">
        <stop position="0">
          <color theme="0"/>
        </stop>
        <stop position="0.5">
          <color theme="4" tint="0.59999389629810485"/>
        </stop>
        <stop position="1">
          <color theme="0"/>
        </stop>
      </gradientFill>
    </fill>
    <fill>
      <patternFill patternType="solid">
        <fgColor theme="4" tint="0.79998168889431442"/>
        <bgColor auto="1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5" tint="0.79998168889431442"/>
        <bgColor auto="1"/>
      </patternFill>
    </fill>
    <fill>
      <gradientFill degree="90">
        <stop position="0">
          <color theme="0"/>
        </stop>
        <stop position="0.5">
          <color theme="6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gradientFill degree="90">
        <stop position="0">
          <color theme="0"/>
        </stop>
        <stop position="1">
          <color theme="5" tint="0.40000610370189521"/>
        </stop>
      </gradient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gradientFill degree="270">
        <stop position="0">
          <color theme="0"/>
        </stop>
        <stop position="1">
          <color theme="6" tint="-0.25098422193060094"/>
        </stop>
      </gradientFill>
    </fill>
    <fill>
      <gradientFill degree="270">
        <stop position="0">
          <color theme="0"/>
        </stop>
        <stop position="1">
          <color theme="6" tint="0.40000610370189521"/>
        </stop>
      </gradientFill>
    </fill>
    <fill>
      <patternFill patternType="solid">
        <fgColor theme="7" tint="0.79998168889431442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gradientFill degree="90">
        <stop position="0">
          <color theme="0"/>
        </stop>
        <stop position="1">
          <color theme="2" tint="-0.89803765984069339"/>
        </stop>
      </gradientFill>
    </fill>
    <fill>
      <patternFill patternType="solid">
        <fgColor theme="1" tint="0.3499862666707357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/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0" xfId="0" applyFont="1" applyFill="1"/>
    <xf numFmtId="0" fontId="1" fillId="5" borderId="0" xfId="0" applyFont="1" applyFill="1"/>
    <xf numFmtId="0" fontId="1" fillId="6" borderId="5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3" borderId="30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3" borderId="2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7" borderId="19" xfId="0" applyFont="1" applyFill="1" applyBorder="1" applyAlignment="1">
      <alignment horizontal="left" vertical="center"/>
    </xf>
    <xf numFmtId="0" fontId="2" fillId="12" borderId="22" xfId="0" applyFont="1" applyFill="1" applyBorder="1" applyAlignment="1">
      <alignment horizontal="left" vertical="center"/>
    </xf>
    <xf numFmtId="0" fontId="2" fillId="12" borderId="2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13" borderId="10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/>
    </xf>
    <xf numFmtId="0" fontId="2" fillId="2" borderId="2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left" vertical="center"/>
    </xf>
    <xf numFmtId="0" fontId="2" fillId="15" borderId="16" xfId="0" applyFont="1" applyFill="1" applyBorder="1" applyAlignment="1">
      <alignment horizontal="center" vertical="center"/>
    </xf>
    <xf numFmtId="0" fontId="2" fillId="15" borderId="17" xfId="0" applyFont="1" applyFill="1" applyBorder="1" applyAlignment="1">
      <alignment horizontal="center" vertical="center"/>
    </xf>
    <xf numFmtId="0" fontId="2" fillId="15" borderId="18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/>
    </xf>
    <xf numFmtId="0" fontId="2" fillId="15" borderId="14" xfId="0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left"/>
    </xf>
    <xf numFmtId="0" fontId="1" fillId="13" borderId="0" xfId="0" applyFont="1" applyFill="1"/>
    <xf numFmtId="0" fontId="1" fillId="13" borderId="0" xfId="0" applyFont="1" applyFill="1" applyAlignment="1">
      <alignment wrapText="1"/>
    </xf>
    <xf numFmtId="0" fontId="2" fillId="13" borderId="22" xfId="0" applyFont="1" applyFill="1" applyBorder="1" applyAlignment="1">
      <alignment horizontal="left" vertical="center"/>
    </xf>
    <xf numFmtId="0" fontId="1" fillId="13" borderId="13" xfId="0" applyFont="1" applyFill="1" applyBorder="1" applyAlignment="1">
      <alignment horizontal="center"/>
    </xf>
    <xf numFmtId="0" fontId="1" fillId="13" borderId="14" xfId="0" applyFont="1" applyFill="1" applyBorder="1" applyAlignment="1">
      <alignment horizontal="center"/>
    </xf>
    <xf numFmtId="0" fontId="1" fillId="13" borderId="15" xfId="0" applyFont="1" applyFill="1" applyBorder="1" applyAlignment="1">
      <alignment horizontal="center" wrapText="1"/>
    </xf>
    <xf numFmtId="0" fontId="2" fillId="11" borderId="22" xfId="0" applyFont="1" applyFill="1" applyBorder="1" applyAlignment="1">
      <alignment horizontal="left" vertical="center"/>
    </xf>
    <xf numFmtId="0" fontId="1" fillId="13" borderId="0" xfId="0" applyFont="1" applyFill="1" applyAlignment="1">
      <alignment horizontal="center"/>
    </xf>
    <xf numFmtId="0" fontId="2" fillId="18" borderId="16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13" borderId="21" xfId="0" applyFont="1" applyFill="1" applyBorder="1" applyAlignment="1">
      <alignment horizontal="left" vertical="center"/>
    </xf>
    <xf numFmtId="0" fontId="0" fillId="13" borderId="0" xfId="0" applyFill="1"/>
    <xf numFmtId="0" fontId="3" fillId="13" borderId="0" xfId="0" applyFont="1" applyFill="1" applyAlignment="1">
      <alignment horizontal="left"/>
    </xf>
    <xf numFmtId="0" fontId="1" fillId="13" borderId="0" xfId="0" applyFont="1" applyFill="1" applyBorder="1" applyAlignment="1">
      <alignment horizontal="center" wrapText="1"/>
    </xf>
    <xf numFmtId="0" fontId="1" fillId="11" borderId="0" xfId="0" applyFont="1" applyFill="1"/>
    <xf numFmtId="0" fontId="4" fillId="17" borderId="0" xfId="0" applyFont="1" applyFill="1" applyBorder="1" applyAlignment="1">
      <alignment horizontal="center" vertical="center" wrapText="1"/>
    </xf>
    <xf numFmtId="0" fontId="4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19" borderId="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 wrapText="1"/>
    </xf>
    <xf numFmtId="0" fontId="2" fillId="21" borderId="13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/>
    </xf>
    <xf numFmtId="0" fontId="2" fillId="18" borderId="2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wrapText="1"/>
    </xf>
    <xf numFmtId="0" fontId="2" fillId="17" borderId="16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/>
    </xf>
    <xf numFmtId="0" fontId="3" fillId="13" borderId="0" xfId="0" applyFont="1" applyFill="1" applyAlignment="1"/>
    <xf numFmtId="0" fontId="3" fillId="2" borderId="0" xfId="0" applyFont="1" applyFill="1" applyAlignment="1"/>
    <xf numFmtId="0" fontId="2" fillId="0" borderId="13" xfId="0" applyFont="1" applyBorder="1" applyAlignment="1">
      <alignment horizontal="center" wrapText="1"/>
    </xf>
    <xf numFmtId="0" fontId="2" fillId="11" borderId="10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3" fillId="5" borderId="0" xfId="0" applyFont="1" applyFill="1" applyAlignment="1"/>
    <xf numFmtId="0" fontId="1" fillId="2" borderId="0" xfId="0" applyFont="1" applyFill="1" applyBorder="1" applyAlignment="1">
      <alignment horizontal="center"/>
    </xf>
    <xf numFmtId="0" fontId="2" fillId="22" borderId="10" xfId="0" applyFont="1" applyFill="1" applyBorder="1" applyAlignment="1">
      <alignment horizontal="center" vertical="center"/>
    </xf>
    <xf numFmtId="0" fontId="2" fillId="22" borderId="19" xfId="0" applyFont="1" applyFill="1" applyBorder="1" applyAlignment="1">
      <alignment horizontal="center" vertical="center"/>
    </xf>
    <xf numFmtId="0" fontId="2" fillId="23" borderId="10" xfId="0" applyFont="1" applyFill="1" applyBorder="1" applyAlignment="1">
      <alignment horizontal="center" vertical="center"/>
    </xf>
    <xf numFmtId="0" fontId="2" fillId="23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center"/>
    </xf>
    <xf numFmtId="0" fontId="1" fillId="13" borderId="1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 vertical="center"/>
    </xf>
    <xf numFmtId="0" fontId="2" fillId="11" borderId="2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/>
    </xf>
    <xf numFmtId="0" fontId="2" fillId="22" borderId="10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center"/>
    </xf>
    <xf numFmtId="0" fontId="0" fillId="2" borderId="0" xfId="0" applyFill="1"/>
    <xf numFmtId="0" fontId="2" fillId="11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/>
    </xf>
    <xf numFmtId="0" fontId="0" fillId="11" borderId="0" xfId="0" applyFill="1"/>
    <xf numFmtId="0" fontId="2" fillId="12" borderId="0" xfId="0" applyFont="1" applyFill="1" applyBorder="1" applyAlignment="1">
      <alignment horizontal="center" vertical="center"/>
    </xf>
    <xf numFmtId="0" fontId="3" fillId="11" borderId="0" xfId="0" applyFont="1" applyFill="1" applyAlignment="1"/>
    <xf numFmtId="0" fontId="2" fillId="24" borderId="10" xfId="0" applyFont="1" applyFill="1" applyBorder="1" applyAlignment="1">
      <alignment horizontal="center" vertical="center"/>
    </xf>
    <xf numFmtId="0" fontId="2" fillId="24" borderId="20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22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left" vertical="center" wrapText="1"/>
    </xf>
    <xf numFmtId="0" fontId="2" fillId="8" borderId="51" xfId="0" applyFont="1" applyFill="1" applyBorder="1" applyAlignment="1">
      <alignment horizontal="left" vertical="center" wrapText="1"/>
    </xf>
    <xf numFmtId="0" fontId="2" fillId="7" borderId="51" xfId="0" applyFont="1" applyFill="1" applyBorder="1" applyAlignment="1">
      <alignment horizontal="left" vertical="center"/>
    </xf>
    <xf numFmtId="0" fontId="2" fillId="26" borderId="51" xfId="0" applyFont="1" applyFill="1" applyBorder="1" applyAlignment="1">
      <alignment horizontal="left" vertical="center" wrapText="1"/>
    </xf>
    <xf numFmtId="0" fontId="2" fillId="7" borderId="51" xfId="0" applyFont="1" applyFill="1" applyBorder="1" applyAlignment="1">
      <alignment horizontal="left" vertical="center" wrapText="1"/>
    </xf>
    <xf numFmtId="0" fontId="2" fillId="7" borderId="52" xfId="0" applyFont="1" applyFill="1" applyBorder="1" applyAlignment="1">
      <alignment horizontal="left" vertical="center"/>
    </xf>
    <xf numFmtId="0" fontId="2" fillId="6" borderId="53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28" borderId="0" xfId="0" applyFont="1" applyFill="1" applyAlignment="1">
      <alignment horizontal="center"/>
    </xf>
    <xf numFmtId="0" fontId="1" fillId="13" borderId="0" xfId="0" applyFont="1" applyFill="1" applyAlignment="1"/>
    <xf numFmtId="0" fontId="2" fillId="13" borderId="0" xfId="0" applyFont="1" applyFill="1"/>
    <xf numFmtId="0" fontId="2" fillId="28" borderId="0" xfId="0" applyFont="1" applyFill="1"/>
    <xf numFmtId="0" fontId="1" fillId="0" borderId="0" xfId="0" applyFont="1" applyAlignment="1">
      <alignment horizontal="left"/>
    </xf>
    <xf numFmtId="0" fontId="2" fillId="4" borderId="20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/>
    </xf>
    <xf numFmtId="0" fontId="3" fillId="1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33" borderId="10" xfId="0" applyFont="1" applyFill="1" applyBorder="1" applyAlignment="1">
      <alignment horizontal="center" vertical="center" wrapText="1"/>
    </xf>
    <xf numFmtId="0" fontId="2" fillId="33" borderId="10" xfId="0" applyFont="1" applyFill="1" applyBorder="1" applyAlignment="1">
      <alignment horizontal="center" vertical="center"/>
    </xf>
    <xf numFmtId="0" fontId="2" fillId="33" borderId="19" xfId="0" applyFont="1" applyFill="1" applyBorder="1" applyAlignment="1">
      <alignment horizontal="center" vertical="center"/>
    </xf>
    <xf numFmtId="0" fontId="2" fillId="34" borderId="22" xfId="0" applyFont="1" applyFill="1" applyBorder="1" applyAlignment="1">
      <alignment horizontal="left" vertical="center"/>
    </xf>
    <xf numFmtId="0" fontId="3" fillId="34" borderId="10" xfId="0" applyFont="1" applyFill="1" applyBorder="1" applyAlignment="1">
      <alignment horizontal="center" vertical="center"/>
    </xf>
    <xf numFmtId="0" fontId="2" fillId="34" borderId="11" xfId="0" applyFont="1" applyFill="1" applyBorder="1" applyAlignment="1">
      <alignment horizontal="center"/>
    </xf>
    <xf numFmtId="0" fontId="1" fillId="34" borderId="1" xfId="0" applyFont="1" applyFill="1" applyBorder="1" applyAlignment="1">
      <alignment horizontal="center"/>
    </xf>
    <xf numFmtId="0" fontId="1" fillId="34" borderId="7" xfId="0" applyFont="1" applyFill="1" applyBorder="1" applyAlignment="1">
      <alignment horizontal="center"/>
    </xf>
    <xf numFmtId="0" fontId="1" fillId="34" borderId="8" xfId="0" applyFont="1" applyFill="1" applyBorder="1" applyAlignment="1">
      <alignment horizontal="center"/>
    </xf>
    <xf numFmtId="0" fontId="2" fillId="34" borderId="21" xfId="0" applyFont="1" applyFill="1" applyBorder="1" applyAlignment="1">
      <alignment horizontal="left" vertical="center"/>
    </xf>
    <xf numFmtId="0" fontId="2" fillId="34" borderId="10" xfId="0" applyFont="1" applyFill="1" applyBorder="1" applyAlignment="1">
      <alignment horizontal="center"/>
    </xf>
    <xf numFmtId="0" fontId="1" fillId="34" borderId="13" xfId="0" applyFont="1" applyFill="1" applyBorder="1" applyAlignment="1">
      <alignment horizontal="center"/>
    </xf>
    <xf numFmtId="0" fontId="1" fillId="34" borderId="14" xfId="0" applyFont="1" applyFill="1" applyBorder="1" applyAlignment="1">
      <alignment horizontal="center"/>
    </xf>
    <xf numFmtId="0" fontId="1" fillId="34" borderId="15" xfId="0" applyFont="1" applyFill="1" applyBorder="1" applyAlignment="1">
      <alignment horizontal="center"/>
    </xf>
    <xf numFmtId="0" fontId="3" fillId="14" borderId="3" xfId="0" applyFont="1" applyFill="1" applyBorder="1" applyAlignment="1">
      <alignment vertical="center"/>
    </xf>
    <xf numFmtId="0" fontId="3" fillId="14" borderId="4" xfId="0" applyFont="1" applyFill="1" applyBorder="1" applyAlignment="1">
      <alignment vertical="center"/>
    </xf>
    <xf numFmtId="0" fontId="4" fillId="14" borderId="10" xfId="0" applyFont="1" applyFill="1" applyBorder="1" applyAlignment="1">
      <alignment vertical="center"/>
    </xf>
    <xf numFmtId="0" fontId="4" fillId="14" borderId="3" xfId="0" applyFont="1" applyFill="1" applyBorder="1" applyAlignment="1">
      <alignment vertical="center"/>
    </xf>
    <xf numFmtId="0" fontId="4" fillId="14" borderId="4" xfId="0" applyFont="1" applyFill="1" applyBorder="1" applyAlignment="1">
      <alignment vertical="center"/>
    </xf>
    <xf numFmtId="0" fontId="3" fillId="16" borderId="3" xfId="0" applyFont="1" applyFill="1" applyBorder="1" applyAlignment="1">
      <alignment vertical="center"/>
    </xf>
    <xf numFmtId="0" fontId="3" fillId="16" borderId="4" xfId="0" applyFont="1" applyFill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5" xfId="0" applyFont="1" applyBorder="1" applyAlignment="1"/>
    <xf numFmtId="0" fontId="6" fillId="13" borderId="0" xfId="0" applyFont="1" applyFill="1"/>
    <xf numFmtId="0" fontId="8" fillId="13" borderId="0" xfId="0" applyFont="1" applyFill="1" applyAlignment="1"/>
    <xf numFmtId="0" fontId="3" fillId="10" borderId="10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/>
    </xf>
    <xf numFmtId="0" fontId="1" fillId="28" borderId="2" xfId="0" applyFont="1" applyFill="1" applyBorder="1" applyAlignment="1">
      <alignment horizontal="center"/>
    </xf>
    <xf numFmtId="0" fontId="1" fillId="28" borderId="57" xfId="0" applyFont="1" applyFill="1" applyBorder="1" applyAlignment="1">
      <alignment horizontal="center"/>
    </xf>
    <xf numFmtId="0" fontId="1" fillId="29" borderId="5" xfId="0" applyFont="1" applyFill="1" applyBorder="1" applyAlignment="1">
      <alignment horizontal="center"/>
    </xf>
    <xf numFmtId="0" fontId="1" fillId="29" borderId="54" xfId="0" applyFont="1" applyFill="1" applyBorder="1" applyAlignment="1">
      <alignment horizontal="center"/>
    </xf>
    <xf numFmtId="0" fontId="1" fillId="30" borderId="5" xfId="0" applyFont="1" applyFill="1" applyBorder="1" applyAlignment="1">
      <alignment horizontal="center"/>
    </xf>
    <xf numFmtId="0" fontId="1" fillId="30" borderId="54" xfId="0" applyFont="1" applyFill="1" applyBorder="1" applyAlignment="1">
      <alignment horizontal="center"/>
    </xf>
    <xf numFmtId="0" fontId="1" fillId="31" borderId="5" xfId="0" applyFont="1" applyFill="1" applyBorder="1" applyAlignment="1">
      <alignment horizontal="center"/>
    </xf>
    <xf numFmtId="0" fontId="1" fillId="31" borderId="54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1" fillId="32" borderId="54" xfId="0" applyFont="1" applyFill="1" applyBorder="1" applyAlignment="1">
      <alignment horizontal="center"/>
    </xf>
    <xf numFmtId="0" fontId="1" fillId="28" borderId="54" xfId="0" applyFont="1" applyFill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27" borderId="54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4" fillId="14" borderId="10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13" borderId="0" xfId="0" applyFont="1" applyFill="1" applyAlignment="1">
      <alignment horizontal="left"/>
    </xf>
    <xf numFmtId="0" fontId="4" fillId="16" borderId="10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4" fillId="17" borderId="12" xfId="0" applyFont="1" applyFill="1" applyBorder="1" applyAlignment="1">
      <alignment horizontal="center" vertical="center"/>
    </xf>
    <xf numFmtId="0" fontId="4" fillId="17" borderId="39" xfId="0" applyFont="1" applyFill="1" applyBorder="1" applyAlignment="1">
      <alignment horizontal="center" vertical="center"/>
    </xf>
    <xf numFmtId="0" fontId="4" fillId="16" borderId="20" xfId="0" applyFont="1" applyFill="1" applyBorder="1" applyAlignment="1">
      <alignment horizontal="center" vertical="center" wrapText="1"/>
    </xf>
    <xf numFmtId="0" fontId="4" fillId="16" borderId="22" xfId="0" applyFont="1" applyFill="1" applyBorder="1" applyAlignment="1">
      <alignment horizontal="center" vertical="center" wrapText="1"/>
    </xf>
    <xf numFmtId="0" fontId="4" fillId="16" borderId="21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2" fillId="14" borderId="20" xfId="0" applyFont="1" applyFill="1" applyBorder="1" applyAlignment="1">
      <alignment horizontal="center" vertical="center"/>
    </xf>
    <xf numFmtId="0" fontId="2" fillId="14" borderId="22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 vertical="center"/>
    </xf>
    <xf numFmtId="0" fontId="2" fillId="14" borderId="20" xfId="0" applyFont="1" applyFill="1" applyBorder="1" applyAlignment="1">
      <alignment horizontal="center" vertical="center" wrapText="1"/>
    </xf>
    <xf numFmtId="0" fontId="2" fillId="14" borderId="22" xfId="0" applyFont="1" applyFill="1" applyBorder="1" applyAlignment="1">
      <alignment horizontal="center" vertical="center" wrapText="1"/>
    </xf>
    <xf numFmtId="0" fontId="2" fillId="14" borderId="21" xfId="0" applyFont="1" applyFill="1" applyBorder="1" applyAlignment="1">
      <alignment horizontal="center" vertical="center" wrapText="1"/>
    </xf>
    <xf numFmtId="0" fontId="3" fillId="13" borderId="0" xfId="0" applyFont="1" applyFill="1" applyAlignment="1">
      <alignment horizontal="center"/>
    </xf>
    <xf numFmtId="0" fontId="2" fillId="33" borderId="20" xfId="0" applyFont="1" applyFill="1" applyBorder="1" applyAlignment="1">
      <alignment horizontal="center" vertical="center" wrapText="1"/>
    </xf>
    <xf numFmtId="0" fontId="2" fillId="33" borderId="2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2" borderId="20" xfId="0" applyFont="1" applyFill="1" applyBorder="1" applyAlignment="1">
      <alignment horizontal="center" vertical="center" wrapText="1"/>
    </xf>
    <xf numFmtId="0" fontId="2" fillId="22" borderId="21" xfId="0" applyFont="1" applyFill="1" applyBorder="1" applyAlignment="1">
      <alignment horizontal="center" vertical="center" wrapText="1"/>
    </xf>
    <xf numFmtId="0" fontId="2" fillId="23" borderId="20" xfId="0" applyFont="1" applyFill="1" applyBorder="1" applyAlignment="1">
      <alignment horizontal="center" vertical="center" wrapText="1"/>
    </xf>
    <xf numFmtId="0" fontId="2" fillId="23" borderId="21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/>
    </xf>
    <xf numFmtId="0" fontId="2" fillId="23" borderId="3" xfId="0" applyFont="1" applyFill="1" applyBorder="1" applyAlignment="1">
      <alignment horizontal="center" vertical="center"/>
    </xf>
    <xf numFmtId="0" fontId="2" fillId="23" borderId="4" xfId="0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56" xfId="0" applyFont="1" applyFill="1" applyBorder="1" applyAlignment="1">
      <alignment horizontal="center" vertical="center"/>
    </xf>
    <xf numFmtId="0" fontId="3" fillId="14" borderId="42" xfId="0" applyFont="1" applyFill="1" applyBorder="1" applyAlignment="1">
      <alignment horizontal="center" vertical="center"/>
    </xf>
    <xf numFmtId="0" fontId="3" fillId="14" borderId="43" xfId="0" applyFont="1" applyFill="1" applyBorder="1" applyAlignment="1">
      <alignment horizontal="center" vertical="center"/>
    </xf>
    <xf numFmtId="0" fontId="3" fillId="16" borderId="12" xfId="0" applyFont="1" applyFill="1" applyBorder="1" applyAlignment="1">
      <alignment horizontal="center" vertical="center"/>
    </xf>
    <xf numFmtId="0" fontId="3" fillId="16" borderId="39" xfId="0" applyFont="1" applyFill="1" applyBorder="1" applyAlignment="1">
      <alignment horizontal="center" vertical="center"/>
    </xf>
    <xf numFmtId="0" fontId="3" fillId="16" borderId="26" xfId="0" applyFont="1" applyFill="1" applyBorder="1" applyAlignment="1">
      <alignment horizontal="center" vertical="center"/>
    </xf>
    <xf numFmtId="0" fontId="3" fillId="16" borderId="56" xfId="0" applyFont="1" applyFill="1" applyBorder="1" applyAlignment="1">
      <alignment horizontal="center" vertical="center"/>
    </xf>
    <xf numFmtId="0" fontId="3" fillId="16" borderId="42" xfId="0" applyFont="1" applyFill="1" applyBorder="1" applyAlignment="1">
      <alignment horizontal="center" vertical="center"/>
    </xf>
    <xf numFmtId="0" fontId="3" fillId="16" borderId="43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/>
    </xf>
    <xf numFmtId="0" fontId="2" fillId="22" borderId="10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2" fillId="2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2" fillId="24" borderId="20" xfId="0" applyFont="1" applyFill="1" applyBorder="1" applyAlignment="1">
      <alignment horizontal="center" vertical="center"/>
    </xf>
    <xf numFmtId="0" fontId="2" fillId="24" borderId="21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2" fillId="24" borderId="3" xfId="0" applyFont="1" applyFill="1" applyBorder="1" applyAlignment="1">
      <alignment horizontal="center" vertical="center"/>
    </xf>
    <xf numFmtId="0" fontId="2" fillId="24" borderId="4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" fillId="13" borderId="40" xfId="0" applyFont="1" applyFill="1" applyBorder="1" applyAlignment="1">
      <alignment horizontal="center" vertical="center"/>
    </xf>
    <xf numFmtId="0" fontId="3" fillId="13" borderId="42" xfId="0" applyFont="1" applyFill="1" applyBorder="1" applyAlignment="1">
      <alignment horizontal="center" vertical="center"/>
    </xf>
    <xf numFmtId="0" fontId="3" fillId="13" borderId="43" xfId="0" applyFont="1" applyFill="1" applyBorder="1" applyAlignment="1">
      <alignment horizontal="center" vertical="center"/>
    </xf>
    <xf numFmtId="0" fontId="2" fillId="25" borderId="20" xfId="0" applyFont="1" applyFill="1" applyBorder="1" applyAlignment="1">
      <alignment horizontal="center" vertical="center"/>
    </xf>
    <xf numFmtId="0" fontId="2" fillId="25" borderId="21" xfId="0" applyFont="1" applyFill="1" applyBorder="1" applyAlignment="1">
      <alignment horizontal="center" vertical="center"/>
    </xf>
    <xf numFmtId="0" fontId="2" fillId="25" borderId="20" xfId="0" applyFont="1" applyFill="1" applyBorder="1" applyAlignment="1">
      <alignment horizontal="center" vertical="center" wrapText="1"/>
    </xf>
    <xf numFmtId="0" fontId="2" fillId="25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35"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49803155613879818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B104"/>
  <sheetViews>
    <sheetView tabSelected="1" zoomScale="85" zoomScaleNormal="85" workbookViewId="0">
      <pane xSplit="1" topLeftCell="B1" activePane="topRight" state="frozen"/>
      <selection pane="topRight" activeCell="I13" sqref="I13"/>
    </sheetView>
  </sheetViews>
  <sheetFormatPr baseColWidth="10" defaultRowHeight="15"/>
  <cols>
    <col min="1" max="1" width="17.140625" style="20" customWidth="1"/>
    <col min="2" max="2" width="12.140625" style="2" bestFit="1" customWidth="1"/>
    <col min="3" max="3" width="10.140625" style="2" bestFit="1" customWidth="1"/>
    <col min="4" max="4" width="11" style="2" bestFit="1" customWidth="1"/>
    <col min="5" max="5" width="7.7109375" style="2" customWidth="1"/>
    <col min="6" max="6" width="7.28515625" style="2" customWidth="1"/>
    <col min="7" max="7" width="6.28515625" style="2" customWidth="1"/>
    <col min="8" max="8" width="8.140625" style="2" customWidth="1"/>
    <col min="9" max="9" width="10.85546875" style="2" customWidth="1"/>
    <col min="10" max="10" width="10.28515625" style="2" bestFit="1" customWidth="1"/>
    <col min="11" max="11" width="7.140625" style="2" customWidth="1"/>
    <col min="12" max="12" width="7" style="2" customWidth="1"/>
    <col min="13" max="14" width="6.28515625" style="2" customWidth="1"/>
    <col min="15" max="15" width="10.5703125" style="2" bestFit="1" customWidth="1"/>
    <col min="16" max="16" width="6.85546875" style="2" customWidth="1"/>
    <col min="17" max="19" width="6.42578125" style="2" customWidth="1"/>
    <col min="20" max="20" width="6.140625" style="2" customWidth="1"/>
    <col min="21" max="21" width="6.42578125" style="2" customWidth="1"/>
    <col min="22" max="27" width="6.28515625" style="2" customWidth="1"/>
    <col min="28" max="28" width="6.85546875" style="2" bestFit="1" customWidth="1"/>
    <col min="29" max="30" width="6.28515625" style="2" customWidth="1"/>
    <col min="31" max="31" width="10.85546875" style="2" customWidth="1"/>
    <col min="32" max="16384" width="11.42578125" style="1"/>
  </cols>
  <sheetData>
    <row r="1" spans="1:31" ht="45.75" customHeight="1" thickBot="1">
      <c r="A1" s="238" t="s">
        <v>105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40"/>
    </row>
    <row r="2" spans="1:31" ht="46.5" customHeight="1" thickBot="1">
      <c r="A2" s="241" t="s">
        <v>25</v>
      </c>
      <c r="B2" s="241" t="s">
        <v>112</v>
      </c>
      <c r="C2" s="245" t="s">
        <v>113</v>
      </c>
      <c r="D2" s="163" t="s">
        <v>3</v>
      </c>
      <c r="E2" s="243" t="s">
        <v>0</v>
      </c>
      <c r="F2" s="243"/>
      <c r="G2" s="243" t="s">
        <v>2</v>
      </c>
      <c r="H2" s="247"/>
      <c r="I2" s="247"/>
      <c r="J2" s="163" t="s">
        <v>1</v>
      </c>
      <c r="K2" s="241" t="s">
        <v>21</v>
      </c>
      <c r="L2" s="241"/>
      <c r="M2" s="243" t="s">
        <v>4</v>
      </c>
      <c r="N2" s="243"/>
      <c r="O2" s="163" t="s">
        <v>7</v>
      </c>
      <c r="P2" s="243" t="s">
        <v>8</v>
      </c>
      <c r="Q2" s="243"/>
      <c r="R2" s="241" t="s">
        <v>130</v>
      </c>
      <c r="S2" s="241"/>
      <c r="T2" s="243" t="s">
        <v>9</v>
      </c>
      <c r="U2" s="243"/>
      <c r="V2" s="243" t="s">
        <v>15</v>
      </c>
      <c r="W2" s="243"/>
      <c r="X2" s="243" t="s">
        <v>10</v>
      </c>
      <c r="Y2" s="243"/>
      <c r="Z2" s="241" t="s">
        <v>11</v>
      </c>
      <c r="AA2" s="241"/>
      <c r="AB2" s="163" t="s">
        <v>12</v>
      </c>
      <c r="AC2" s="243" t="s">
        <v>13</v>
      </c>
      <c r="AD2" s="243"/>
      <c r="AE2" s="241" t="s">
        <v>22</v>
      </c>
    </row>
    <row r="3" spans="1:31" ht="17.25" customHeight="1" thickBot="1">
      <c r="A3" s="244"/>
      <c r="B3" s="244"/>
      <c r="C3" s="246"/>
      <c r="D3" s="166"/>
      <c r="E3" s="167" t="s">
        <v>23</v>
      </c>
      <c r="F3" s="169" t="s">
        <v>24</v>
      </c>
      <c r="G3" s="167" t="s">
        <v>23</v>
      </c>
      <c r="H3" s="168" t="s">
        <v>24</v>
      </c>
      <c r="I3" s="169" t="s">
        <v>131</v>
      </c>
      <c r="J3" s="166"/>
      <c r="K3" s="167" t="s">
        <v>23</v>
      </c>
      <c r="L3" s="170" t="s">
        <v>24</v>
      </c>
      <c r="M3" s="167" t="s">
        <v>23</v>
      </c>
      <c r="N3" s="168" t="s">
        <v>24</v>
      </c>
      <c r="O3" s="166"/>
      <c r="P3" s="167" t="s">
        <v>23</v>
      </c>
      <c r="Q3" s="168" t="s">
        <v>24</v>
      </c>
      <c r="R3" s="167" t="s">
        <v>23</v>
      </c>
      <c r="S3" s="168" t="s">
        <v>24</v>
      </c>
      <c r="T3" s="167" t="s">
        <v>23</v>
      </c>
      <c r="U3" s="168" t="s">
        <v>24</v>
      </c>
      <c r="V3" s="167" t="s">
        <v>23</v>
      </c>
      <c r="W3" s="168" t="s">
        <v>24</v>
      </c>
      <c r="X3" s="167" t="s">
        <v>23</v>
      </c>
      <c r="Y3" s="168" t="s">
        <v>24</v>
      </c>
      <c r="Z3" s="167" t="s">
        <v>23</v>
      </c>
      <c r="AA3" s="168" t="s">
        <v>24</v>
      </c>
      <c r="AB3" s="166"/>
      <c r="AC3" s="167" t="s">
        <v>23</v>
      </c>
      <c r="AD3" s="168" t="s">
        <v>24</v>
      </c>
      <c r="AE3" s="242"/>
    </row>
    <row r="4" spans="1:31" s="3" customFormat="1" ht="18.75">
      <c r="A4" s="186" t="s">
        <v>26</v>
      </c>
      <c r="B4" s="198">
        <f>IF($C4&gt;0,RANK($C4,$C$4:$C$17,),"")</f>
        <v>4</v>
      </c>
      <c r="C4" s="193">
        <f t="shared" ref="C4:C16" si="0">SUM(D4:AE4)</f>
        <v>58</v>
      </c>
      <c r="D4" s="30" t="str">
        <f>IF(Ajedrez!C5=0,"",Ajedrez!C5)</f>
        <v/>
      </c>
      <c r="E4" s="7">
        <f>IF(Atletismo!C7=0,"",Atletismo!C7)</f>
        <v>6</v>
      </c>
      <c r="F4" s="9" t="str">
        <f>IF(Atletismo!C30=0,"",Atletismo!C30)</f>
        <v/>
      </c>
      <c r="G4" s="24">
        <f>IF(Basquet!C5=0,"",Basquet!C5)</f>
        <v>6</v>
      </c>
      <c r="H4" s="21">
        <f>IF(Basquet!M5=0,"",Basquet!M5)</f>
        <v>10</v>
      </c>
      <c r="I4" s="9" t="str">
        <f>IF(Basquet!W5=0,"",Basquet!W5)</f>
        <v/>
      </c>
      <c r="J4" s="27" t="str">
        <f>IF(Bochas!C5=0,"",Bochas!C5)</f>
        <v/>
      </c>
      <c r="K4" s="24">
        <f>IF(CaminataMaraton!C7=0,"",CaminataMaraton!C7)</f>
        <v>3</v>
      </c>
      <c r="L4" s="21" t="str">
        <f>IF(CaminataMaraton!C30=0,"",CaminataMaraton!C30)</f>
        <v/>
      </c>
      <c r="M4" s="7" t="str">
        <f>IF(Futbol!C5=0,"",Futbol!C5)</f>
        <v/>
      </c>
      <c r="N4" s="9" t="str">
        <f>IF(Futbol!M5=0,"",Futbol!M5)</f>
        <v/>
      </c>
      <c r="O4" s="30" t="str">
        <f>IF(Hockey!C5=0,"",Hockey!C5)</f>
        <v/>
      </c>
      <c r="P4" s="7" t="str">
        <f>IF(Natacion!C8=0,"",Natacion!C8)</f>
        <v/>
      </c>
      <c r="Q4" s="9" t="str">
        <f>IF(Natacion!C32=0,"",Natacion!C32)</f>
        <v/>
      </c>
      <c r="R4" s="7">
        <f>IF(NatacionAA!C8=0,"",NatacionAA!C8)</f>
        <v>10</v>
      </c>
      <c r="S4" s="9" t="str">
        <f>IF(NatacionAA!C32=0,"",NatacionAA!C32)</f>
        <v/>
      </c>
      <c r="T4" s="7">
        <f>IF(Padel!C5=0,"",Padel!C5)</f>
        <v>3</v>
      </c>
      <c r="U4" s="21">
        <f>IF(Padel!M5=0,"",Padel!M5)</f>
        <v>3</v>
      </c>
      <c r="V4" s="7" t="str">
        <f>IF(Pesca!C5=0,"",Pesca!C5)</f>
        <v/>
      </c>
      <c r="W4" s="9">
        <f>IF(Pesca!Q5=0,"",Pesca!Q5)</f>
        <v>10</v>
      </c>
      <c r="X4" s="24">
        <f>IF(Tenis!C5=0,"",Tenis!C5)</f>
        <v>3</v>
      </c>
      <c r="Y4" s="21" t="str">
        <f>IF(Tenis!U5=0,"",Tenis!U5)</f>
        <v/>
      </c>
      <c r="Z4" s="7" t="str">
        <f>IF(TenisdeMesa!C5=0,"",TenisdeMesa!C5)</f>
        <v/>
      </c>
      <c r="AA4" s="9">
        <f>IF(TenisdeMesa!M5=0,"",TenisdeMesa!M5)</f>
        <v>3</v>
      </c>
      <c r="AB4" s="30" t="str">
        <f>IF(Vela!C5=0,"",Vela!C5)</f>
        <v/>
      </c>
      <c r="AC4" s="7" t="str">
        <f>IF(Voley!C5=0,"",Voley!C5)</f>
        <v/>
      </c>
      <c r="AD4" s="9">
        <f>IF(Voley!M5=0,"",Voley!M5)</f>
        <v>1</v>
      </c>
      <c r="AE4" s="33" t="str">
        <f>IF(EspacioArte!B5=0,"",EspacioArte!B5)</f>
        <v/>
      </c>
    </row>
    <row r="5" spans="1:31" ht="18.75">
      <c r="A5" s="187" t="s">
        <v>27</v>
      </c>
      <c r="B5" s="199">
        <f t="shared" ref="B5:B17" si="1">IF($C5&gt;0,RANK($C5,$C$4:$C$17,),"")</f>
        <v>6</v>
      </c>
      <c r="C5" s="194">
        <f t="shared" si="0"/>
        <v>36</v>
      </c>
      <c r="D5" s="31" t="str">
        <f>IF(Ajedrez!C6=0,"",Ajedrez!C6)</f>
        <v/>
      </c>
      <c r="E5" s="18">
        <f>IF(Atletismo!C8=0,"",Atletismo!C8)</f>
        <v>3</v>
      </c>
      <c r="F5" s="19" t="str">
        <f>IF(Atletismo!C31=0,"",Atletismo!C31)</f>
        <v/>
      </c>
      <c r="G5" s="25" t="str">
        <f>IF(Basquet!C6=0,"",Basquet!C6)</f>
        <v/>
      </c>
      <c r="H5" s="22" t="str">
        <f>IF(Basquet!M6=0,"",Basquet!M6)</f>
        <v/>
      </c>
      <c r="I5" s="19" t="str">
        <f>IF(Basquet!W6=0,"",Basquet!W6)</f>
        <v/>
      </c>
      <c r="J5" s="28" t="str">
        <f>IF(Bochas!C6=0,"",Bochas!C6)</f>
        <v/>
      </c>
      <c r="K5" s="25">
        <f>IF(CaminataMaraton!C8=0,"",CaminataMaraton!C8)</f>
        <v>10</v>
      </c>
      <c r="L5" s="22" t="str">
        <f>IF(CaminataMaraton!C31=0,"",CaminataMaraton!C31)</f>
        <v/>
      </c>
      <c r="M5" s="18" t="str">
        <f>IF(Futbol!C6=0,"",Futbol!C6)</f>
        <v/>
      </c>
      <c r="N5" s="19" t="str">
        <f>IF(Futbol!M6=0,"",Futbol!M6)</f>
        <v/>
      </c>
      <c r="O5" s="31" t="str">
        <f>IF(Hockey!C6=0,"",Hockey!C6)</f>
        <v/>
      </c>
      <c r="P5" s="18" t="str">
        <f>IF(Natacion!C9=0,"",Natacion!C9)</f>
        <v/>
      </c>
      <c r="Q5" s="19">
        <f>IF(Natacion!C33=0,"",Natacion!C33)</f>
        <v>3</v>
      </c>
      <c r="R5" s="18" t="str">
        <f>IF(NatacionAA!C9=0,"",NatacionAA!C9)</f>
        <v/>
      </c>
      <c r="S5" s="19">
        <f>IF(NatacionAA!C33=0,"",NatacionAA!C33)</f>
        <v>6</v>
      </c>
      <c r="T5" s="18">
        <f>IF(Padel!C6=0,"",Padel!C6)</f>
        <v>1</v>
      </c>
      <c r="U5" s="22">
        <f>IF(Padel!M6=0,"",Padel!M6)</f>
        <v>1</v>
      </c>
      <c r="V5" s="18" t="str">
        <f>IF(Pesca!C6=0,"",Pesca!C6)</f>
        <v/>
      </c>
      <c r="W5" s="19">
        <f>IF(Pesca!Q6=0,"",Pesca!Q6)</f>
        <v>6</v>
      </c>
      <c r="X5" s="25" t="str">
        <f>IF(Tenis!C6=0,"",Tenis!C6)</f>
        <v/>
      </c>
      <c r="Y5" s="22" t="str">
        <f>IF(Tenis!U6=0,"",Tenis!U6)</f>
        <v/>
      </c>
      <c r="Z5" s="18">
        <f>IF(TenisdeMesa!C6=0,"",TenisdeMesa!C6)</f>
        <v>3</v>
      </c>
      <c r="AA5" s="19" t="str">
        <f>IF(TenisdeMesa!M6=0,"",TenisdeMesa!M6)</f>
        <v/>
      </c>
      <c r="AB5" s="31" t="str">
        <f>IF(Vela!C6=0,"",Vela!C6)</f>
        <v/>
      </c>
      <c r="AC5" s="18" t="str">
        <f>IF(Voley!C6=0,"",Voley!C6)</f>
        <v/>
      </c>
      <c r="AD5" s="19">
        <f>IF(Voley!M6=0,"",Voley!M6)</f>
        <v>3</v>
      </c>
      <c r="AE5" s="34" t="str">
        <f>IF(EspacioArte!B6=0,"",EspacioArte!B6)</f>
        <v/>
      </c>
    </row>
    <row r="6" spans="1:31" s="3" customFormat="1" ht="18.75">
      <c r="A6" s="188" t="s">
        <v>28</v>
      </c>
      <c r="B6" s="199">
        <f t="shared" si="1"/>
        <v>2</v>
      </c>
      <c r="C6" s="195">
        <f t="shared" si="0"/>
        <v>116</v>
      </c>
      <c r="D6" s="32" t="str">
        <f>IF(Ajedrez!C7=0,"",Ajedrez!C7)</f>
        <v/>
      </c>
      <c r="E6" s="4">
        <f>IF(Atletismo!C9=0,"",Atletismo!C9)</f>
        <v>10</v>
      </c>
      <c r="F6" s="5">
        <f>IF(Atletismo!C32=0,"",Atletismo!C32)</f>
        <v>10</v>
      </c>
      <c r="G6" s="26">
        <f>IF(Basquet!C7=0,"",Basquet!C7)</f>
        <v>10</v>
      </c>
      <c r="H6" s="23">
        <f>IF(Basquet!M7=0,"",Basquet!M7)</f>
        <v>3</v>
      </c>
      <c r="I6" s="5" t="str">
        <f>IF(Basquet!W7=0,"",Basquet!W7)</f>
        <v/>
      </c>
      <c r="J6" s="29">
        <f>IF(Bochas!C7=0,"",Bochas!C7)</f>
        <v>3</v>
      </c>
      <c r="K6" s="26" t="str">
        <f>IF(CaminataMaraton!C9=0,"",CaminataMaraton!C9)</f>
        <v/>
      </c>
      <c r="L6" s="23">
        <f>IF(CaminataMaraton!C32=0,"",CaminataMaraton!C32)</f>
        <v>3</v>
      </c>
      <c r="M6" s="4">
        <f>IF(Futbol!C7=0,"",Futbol!C7)</f>
        <v>6</v>
      </c>
      <c r="N6" s="5">
        <f>IF(Futbol!M7=0,"",Futbol!M7)</f>
        <v>6</v>
      </c>
      <c r="O6" s="32">
        <f>IF(Hockey!C7=0,"",Hockey!C7)</f>
        <v>6</v>
      </c>
      <c r="P6" s="4">
        <f>IF(Natacion!C10=0,"",Natacion!C10)</f>
        <v>3</v>
      </c>
      <c r="Q6" s="5" t="str">
        <f>IF(Natacion!C34=0,"",Natacion!C34)</f>
        <v/>
      </c>
      <c r="R6" s="4" t="str">
        <f>IF(NatacionAA!C10=0,"",NatacionAA!C10)</f>
        <v/>
      </c>
      <c r="S6" s="5">
        <f>IF(NatacionAA!C34=0,"",NatacionAA!C34)</f>
        <v>1</v>
      </c>
      <c r="T6" s="4">
        <f>IF(Padel!C7=0,"",Padel!C7)</f>
        <v>10</v>
      </c>
      <c r="U6" s="23">
        <f>IF(Padel!M7=0,"",Padel!M7)</f>
        <v>10</v>
      </c>
      <c r="V6" s="4" t="str">
        <f>IF(Pesca!C7=0,"",Pesca!C7)</f>
        <v/>
      </c>
      <c r="W6" s="5" t="str">
        <f>IF(Pesca!Q7=0,"",Pesca!Q7)</f>
        <v/>
      </c>
      <c r="X6" s="26">
        <f>IF(Tenis!C7=0,"",Tenis!C7)</f>
        <v>10</v>
      </c>
      <c r="Y6" s="23">
        <f>IF(Tenis!U7=0,"",Tenis!U7)</f>
        <v>1</v>
      </c>
      <c r="Z6" s="4">
        <f>IF(TenisdeMesa!C7=0,"",TenisdeMesa!C7)</f>
        <v>10</v>
      </c>
      <c r="AA6" s="5">
        <f>IF(TenisdeMesa!M7=0,"",TenisdeMesa!M7)</f>
        <v>1</v>
      </c>
      <c r="AB6" s="32" t="str">
        <f>IF(Vela!C7=0,"",Vela!C7)</f>
        <v/>
      </c>
      <c r="AC6" s="4">
        <f>IF(Voley!C7=0,"",Voley!C7)</f>
        <v>3</v>
      </c>
      <c r="AD6" s="5">
        <f>IF(Voley!M7=0,"",Voley!M7)</f>
        <v>10</v>
      </c>
      <c r="AE6" s="35" t="str">
        <f>IF(EspacioArte!B7=0,"",EspacioArte!B7)</f>
        <v/>
      </c>
    </row>
    <row r="7" spans="1:31" ht="18.75">
      <c r="A7" s="189" t="s">
        <v>29</v>
      </c>
      <c r="B7" s="199">
        <f t="shared" si="1"/>
        <v>7</v>
      </c>
      <c r="C7" s="194">
        <f t="shared" si="0"/>
        <v>24</v>
      </c>
      <c r="D7" s="31" t="str">
        <f>IF(Ajedrez!C8=0,"",Ajedrez!C8)</f>
        <v/>
      </c>
      <c r="E7" s="18" t="str">
        <f>IF(Atletismo!C10=0,"",Atletismo!C10)</f>
        <v/>
      </c>
      <c r="F7" s="19" t="str">
        <f>IF(Atletismo!C33=0,"",Atletismo!C33)</f>
        <v/>
      </c>
      <c r="G7" s="25" t="str">
        <f>IF(Basquet!C8=0,"",Basquet!C8)</f>
        <v/>
      </c>
      <c r="H7" s="22" t="str">
        <f>IF(Basquet!M8=0,"",Basquet!M8)</f>
        <v/>
      </c>
      <c r="I7" s="19" t="str">
        <f>IF(Basquet!W8=0,"",Basquet!W8)</f>
        <v/>
      </c>
      <c r="J7" s="28" t="str">
        <f>IF(Bochas!C8=0,"",Bochas!C8)</f>
        <v/>
      </c>
      <c r="K7" s="25">
        <f>IF(CaminataMaraton!C10=0,"",CaminataMaraton!C10)</f>
        <v>6</v>
      </c>
      <c r="L7" s="22" t="str">
        <f>IF(CaminataMaraton!C33=0,"",CaminataMaraton!C33)</f>
        <v/>
      </c>
      <c r="M7" s="18">
        <f>IF(Futbol!C8=0,"",Futbol!C8)</f>
        <v>1</v>
      </c>
      <c r="N7" s="19" t="str">
        <f>IF(Futbol!M8=0,"",Futbol!M8)</f>
        <v/>
      </c>
      <c r="O7" s="31">
        <f>IF(Hockey!C8=0,"",Hockey!C8)</f>
        <v>6</v>
      </c>
      <c r="P7" s="18">
        <f>IF(Natacion!C11=0,"",Natacion!C11)</f>
        <v>1</v>
      </c>
      <c r="Q7" s="19" t="str">
        <f>IF(Natacion!C35=0,"",Natacion!C35)</f>
        <v/>
      </c>
      <c r="R7" s="18">
        <f>IF(NatacionAA!C11=0,"",NatacionAA!C11)</f>
        <v>3</v>
      </c>
      <c r="S7" s="19">
        <f>IF(NatacionAA!C35=0,"",NatacionAA!C35)</f>
        <v>1</v>
      </c>
      <c r="T7" s="18" t="str">
        <f>IF(Padel!C8=0,"",Padel!C8)</f>
        <v/>
      </c>
      <c r="U7" s="22" t="str">
        <f>IF(Padel!M8=0,"",Padel!M8)</f>
        <v/>
      </c>
      <c r="V7" s="18" t="str">
        <f>IF(Pesca!C8=0,"",Pesca!C8)</f>
        <v/>
      </c>
      <c r="W7" s="19" t="str">
        <f>IF(Pesca!Q8=0,"",Pesca!Q8)</f>
        <v/>
      </c>
      <c r="X7" s="25" t="str">
        <f>IF(Tenis!C8=0,"",Tenis!C8)</f>
        <v/>
      </c>
      <c r="Y7" s="22" t="str">
        <f>IF(Tenis!U8=0,"",Tenis!U8)</f>
        <v/>
      </c>
      <c r="Z7" s="18" t="str">
        <f>IF(TenisdeMesa!C8=0,"",TenisdeMesa!C8)</f>
        <v/>
      </c>
      <c r="AA7" s="19" t="str">
        <f>IF(TenisdeMesa!M8=0,"",TenisdeMesa!M8)</f>
        <v/>
      </c>
      <c r="AB7" s="31">
        <f>IF(Vela!C8=0,"",Vela!C8)</f>
        <v>6</v>
      </c>
      <c r="AC7" s="18" t="str">
        <f>IF(Voley!C8=0,"",Voley!C8)</f>
        <v/>
      </c>
      <c r="AD7" s="19" t="str">
        <f>IF(Voley!M8=0,"",Voley!M8)</f>
        <v/>
      </c>
      <c r="AE7" s="34" t="str">
        <f>IF(EspacioArte!B8=0,"",EspacioArte!B8)</f>
        <v/>
      </c>
    </row>
    <row r="8" spans="1:31" s="3" customFormat="1" ht="15.75" customHeight="1">
      <c r="A8" s="190" t="s">
        <v>30</v>
      </c>
      <c r="B8" s="199">
        <f t="shared" si="1"/>
        <v>8</v>
      </c>
      <c r="C8" s="195">
        <f t="shared" si="0"/>
        <v>19</v>
      </c>
      <c r="D8" s="32" t="str">
        <f>IF(Ajedrez!C9=0,"",Ajedrez!C9)</f>
        <v/>
      </c>
      <c r="E8" s="4" t="str">
        <f>IF(Atletismo!C11=0,"",Atletismo!C11)</f>
        <v/>
      </c>
      <c r="F8" s="5" t="str">
        <f>IF(Atletismo!C34=0,"",Atletismo!C34)</f>
        <v/>
      </c>
      <c r="G8" s="26" t="str">
        <f>IF(Basquet!C9=0,"",Basquet!C9)</f>
        <v/>
      </c>
      <c r="H8" s="23" t="str">
        <f>IF(Basquet!M9=0,"",Basquet!M9)</f>
        <v/>
      </c>
      <c r="I8" s="5" t="str">
        <f>IF(Basquet!W9=0,"",Basquet!W9)</f>
        <v/>
      </c>
      <c r="J8" s="29" t="str">
        <f>IF(Bochas!C9=0,"",Bochas!C9)</f>
        <v/>
      </c>
      <c r="K8" s="26" t="str">
        <f>IF(CaminataMaraton!C11=0,"",CaminataMaraton!C11)</f>
        <v/>
      </c>
      <c r="L8" s="23" t="str">
        <f>IF(CaminataMaraton!C34=0,"",CaminataMaraton!C34)</f>
        <v/>
      </c>
      <c r="M8" s="4" t="str">
        <f>IF(Futbol!C9=0,"",Futbol!C9)</f>
        <v/>
      </c>
      <c r="N8" s="5">
        <f>IF(Futbol!M9=0,"",Futbol!M9)</f>
        <v>3</v>
      </c>
      <c r="O8" s="32" t="str">
        <f>IF(Hockey!C9=0,"",Hockey!C9)</f>
        <v/>
      </c>
      <c r="P8" s="4">
        <f>IF(Natacion!C12=0,"",Natacion!C12)</f>
        <v>6</v>
      </c>
      <c r="Q8" s="5" t="str">
        <f>IF(Natacion!C36=0,"",Natacion!C36)</f>
        <v/>
      </c>
      <c r="R8" s="4" t="str">
        <f>IF(NatacionAA!C12=0,"",NatacionAA!C12)</f>
        <v/>
      </c>
      <c r="S8" s="5" t="str">
        <f>IF(NatacionAA!C36=0,"",NatacionAA!C36)</f>
        <v/>
      </c>
      <c r="T8" s="4" t="str">
        <f>IF(Padel!C9=0,"",Padel!C9)</f>
        <v/>
      </c>
      <c r="U8" s="23" t="str">
        <f>IF(Padel!M9=0,"",Padel!M9)</f>
        <v/>
      </c>
      <c r="V8" s="4" t="str">
        <f>IF(Pesca!C9=0,"",Pesca!C9)</f>
        <v/>
      </c>
      <c r="W8" s="5" t="str">
        <f>IF(Pesca!Q9=0,"",Pesca!Q9)</f>
        <v/>
      </c>
      <c r="X8" s="26" t="str">
        <f>IF(Tenis!C9=0,"",Tenis!C9)</f>
        <v/>
      </c>
      <c r="Y8" s="23" t="str">
        <f>IF(Tenis!U9=0,"",Tenis!U9)</f>
        <v/>
      </c>
      <c r="Z8" s="4" t="str">
        <f>IF(TenisdeMesa!C9=0,"",TenisdeMesa!C9)</f>
        <v/>
      </c>
      <c r="AA8" s="5">
        <f>IF(TenisdeMesa!M9=0,"",TenisdeMesa!M9)</f>
        <v>10</v>
      </c>
      <c r="AB8" s="32" t="str">
        <f>IF(Vela!C9=0,"",Vela!C9)</f>
        <v/>
      </c>
      <c r="AC8" s="4" t="str">
        <f>IF(Voley!C9=0,"",Voley!C9)</f>
        <v/>
      </c>
      <c r="AD8" s="5" t="str">
        <f>IF(Voley!M9=0,"",Voley!M9)</f>
        <v/>
      </c>
      <c r="AE8" s="35" t="str">
        <f>IF(EspacioArte!B9=0,"",EspacioArte!B9)</f>
        <v/>
      </c>
    </row>
    <row r="9" spans="1:31" ht="15.75" customHeight="1">
      <c r="A9" s="189" t="s">
        <v>31</v>
      </c>
      <c r="B9" s="199">
        <f t="shared" si="1"/>
        <v>9</v>
      </c>
      <c r="C9" s="194">
        <f t="shared" si="0"/>
        <v>18</v>
      </c>
      <c r="D9" s="31" t="str">
        <f>IF(Ajedrez!C10=0,"",Ajedrez!C10)</f>
        <v/>
      </c>
      <c r="E9" s="18" t="str">
        <f>IF(Atletismo!C12=0,"",Atletismo!C12)</f>
        <v/>
      </c>
      <c r="F9" s="19" t="str">
        <f>IF(Atletismo!C35=0,"",Atletismo!C35)</f>
        <v/>
      </c>
      <c r="G9" s="25" t="str">
        <f>IF(Basquet!C10=0,"",Basquet!C10)</f>
        <v/>
      </c>
      <c r="H9" s="22" t="str">
        <f>IF(Basquet!M10=0,"",Basquet!M10)</f>
        <v/>
      </c>
      <c r="I9" s="19" t="str">
        <f>IF(Basquet!W10=0,"",Basquet!W10)</f>
        <v/>
      </c>
      <c r="J9" s="28" t="str">
        <f>IF(Bochas!C10=0,"",Bochas!C10)</f>
        <v/>
      </c>
      <c r="K9" s="25" t="str">
        <f>IF(CaminataMaraton!C12=0,"",CaminataMaraton!C12)</f>
        <v/>
      </c>
      <c r="L9" s="22">
        <f>IF(CaminataMaraton!C35=0,"",CaminataMaraton!C35)</f>
        <v>1</v>
      </c>
      <c r="M9" s="18">
        <f>IF(Futbol!C10=0,"",Futbol!C10)</f>
        <v>3</v>
      </c>
      <c r="N9" s="19">
        <f>IF(Futbol!M10=0,"",Futbol!M10)</f>
        <v>3</v>
      </c>
      <c r="O9" s="31" t="str">
        <f>IF(Hockey!C10=0,"",Hockey!C10)</f>
        <v/>
      </c>
      <c r="P9" s="18" t="str">
        <f>IF(Natacion!C13=0,"",Natacion!C13)</f>
        <v/>
      </c>
      <c r="Q9" s="19" t="str">
        <f>IF(Natacion!C37=0,"",Natacion!C37)</f>
        <v/>
      </c>
      <c r="R9" s="18" t="str">
        <f>IF(NatacionAA!C13=0,"",NatacionAA!C13)</f>
        <v/>
      </c>
      <c r="S9" s="19" t="str">
        <f>IF(NatacionAA!C37=0,"",NatacionAA!C37)</f>
        <v/>
      </c>
      <c r="T9" s="18" t="str">
        <f>IF(Padel!C10=0,"",Padel!C10)</f>
        <v/>
      </c>
      <c r="U9" s="22" t="str">
        <f>IF(Padel!M10=0,"",Padel!M10)</f>
        <v/>
      </c>
      <c r="V9" s="18" t="str">
        <f>IF(Pesca!C10=0,"",Pesca!C10)</f>
        <v/>
      </c>
      <c r="W9" s="19" t="str">
        <f>IF(Pesca!Q10=0,"",Pesca!Q10)</f>
        <v/>
      </c>
      <c r="X9" s="25">
        <f>IF(Tenis!C10=0,"",Tenis!C10)</f>
        <v>1</v>
      </c>
      <c r="Y9" s="22">
        <f>IF(Tenis!U10=0,"",Tenis!U10)</f>
        <v>10</v>
      </c>
      <c r="Z9" s="18" t="str">
        <f>IF(TenisdeMesa!C10=0,"",TenisdeMesa!C10)</f>
        <v/>
      </c>
      <c r="AA9" s="19" t="str">
        <f>IF(TenisdeMesa!M10=0,"",TenisdeMesa!M10)</f>
        <v/>
      </c>
      <c r="AB9" s="31" t="str">
        <f>IF(Vela!C10=0,"",Vela!C10)</f>
        <v/>
      </c>
      <c r="AC9" s="18" t="str">
        <f>IF(Voley!C10=0,"",Voley!C10)</f>
        <v/>
      </c>
      <c r="AD9" s="19" t="str">
        <f>IF(Voley!M10=0,"",Voley!M10)</f>
        <v/>
      </c>
      <c r="AE9" s="34" t="str">
        <f>IF(EspacioArte!B10=0,"",EspacioArte!B10)</f>
        <v/>
      </c>
    </row>
    <row r="10" spans="1:31" s="3" customFormat="1" ht="15.75" customHeight="1">
      <c r="A10" s="188" t="s">
        <v>32</v>
      </c>
      <c r="B10" s="199" t="str">
        <f t="shared" si="1"/>
        <v/>
      </c>
      <c r="C10" s="195">
        <f t="shared" si="0"/>
        <v>0</v>
      </c>
      <c r="D10" s="32" t="str">
        <f>IF(Ajedrez!C11=0,"",Ajedrez!C11)</f>
        <v/>
      </c>
      <c r="E10" s="4" t="str">
        <f>IF(Atletismo!C13=0,"",Atletismo!C13)</f>
        <v/>
      </c>
      <c r="F10" s="5" t="str">
        <f>IF(Atletismo!C36=0,"",Atletismo!C36)</f>
        <v/>
      </c>
      <c r="G10" s="26" t="str">
        <f>IF(Basquet!C11=0,"",Basquet!C11)</f>
        <v/>
      </c>
      <c r="H10" s="23" t="str">
        <f>IF(Basquet!M11=0,"",Basquet!M11)</f>
        <v/>
      </c>
      <c r="I10" s="5" t="str">
        <f>IF(Basquet!W11=0,"",Basquet!W11)</f>
        <v/>
      </c>
      <c r="J10" s="29" t="str">
        <f>IF(Bochas!C11=0,"",Bochas!C11)</f>
        <v/>
      </c>
      <c r="K10" s="26" t="str">
        <f>IF(CaminataMaraton!C13=0,"",CaminataMaraton!C13)</f>
        <v/>
      </c>
      <c r="L10" s="23" t="str">
        <f>IF(CaminataMaraton!C36=0,"",CaminataMaraton!C36)</f>
        <v/>
      </c>
      <c r="M10" s="4" t="str">
        <f>IF(Futbol!C11=0,"",Futbol!C11)</f>
        <v/>
      </c>
      <c r="N10" s="5" t="str">
        <f>IF(Futbol!M11=0,"",Futbol!M11)</f>
        <v/>
      </c>
      <c r="O10" s="32" t="str">
        <f>IF(Hockey!C11=0,"",Hockey!C11)</f>
        <v/>
      </c>
      <c r="P10" s="4" t="str">
        <f>IF(Natacion!C14=0,"",Natacion!C14)</f>
        <v/>
      </c>
      <c r="Q10" s="5" t="str">
        <f>IF(Natacion!C38=0,"",Natacion!C38)</f>
        <v/>
      </c>
      <c r="R10" s="4" t="str">
        <f>IF(NatacionAA!C14=0,"",NatacionAA!C14)</f>
        <v/>
      </c>
      <c r="S10" s="5" t="str">
        <f>IF(NatacionAA!C38=0,"",NatacionAA!C38)</f>
        <v/>
      </c>
      <c r="T10" s="4" t="str">
        <f>IF(Padel!C11=0,"",Padel!C11)</f>
        <v/>
      </c>
      <c r="U10" s="23" t="str">
        <f>IF(Padel!M11=0,"",Padel!M11)</f>
        <v/>
      </c>
      <c r="V10" s="4" t="str">
        <f>IF(Pesca!C11=0,"",Pesca!C11)</f>
        <v/>
      </c>
      <c r="W10" s="5" t="str">
        <f>IF(Pesca!Q11=0,"",Pesca!Q11)</f>
        <v/>
      </c>
      <c r="X10" s="26" t="str">
        <f>IF(Tenis!C11=0,"",Tenis!C11)</f>
        <v/>
      </c>
      <c r="Y10" s="23" t="str">
        <f>IF(Tenis!U11=0,"",Tenis!U11)</f>
        <v/>
      </c>
      <c r="Z10" s="4" t="str">
        <f>IF(TenisdeMesa!C11=0,"",TenisdeMesa!C11)</f>
        <v/>
      </c>
      <c r="AA10" s="5" t="str">
        <f>IF(TenisdeMesa!M11=0,"",TenisdeMesa!M11)</f>
        <v/>
      </c>
      <c r="AB10" s="32" t="str">
        <f>IF(Vela!C11=0,"",Vela!C11)</f>
        <v/>
      </c>
      <c r="AC10" s="4" t="str">
        <f>IF(Voley!C11=0,"",Voley!C11)</f>
        <v/>
      </c>
      <c r="AD10" s="5" t="str">
        <f>IF(Voley!M11=0,"",Voley!M11)</f>
        <v/>
      </c>
      <c r="AE10" s="35" t="str">
        <f>IF(EspacioArte!B11=0,"",EspacioArte!B11)</f>
        <v/>
      </c>
    </row>
    <row r="11" spans="1:31" ht="15.75" customHeight="1">
      <c r="A11" s="189" t="s">
        <v>33</v>
      </c>
      <c r="B11" s="199">
        <f t="shared" si="1"/>
        <v>1</v>
      </c>
      <c r="C11" s="194">
        <f t="shared" si="0"/>
        <v>146</v>
      </c>
      <c r="D11" s="31">
        <f>IF(Ajedrez!C12=0,"",Ajedrez!C12)</f>
        <v>6</v>
      </c>
      <c r="E11" s="18" t="str">
        <f>IF(Atletismo!C14=0,"",Atletismo!C14)</f>
        <v/>
      </c>
      <c r="F11" s="19">
        <f>IF(Atletismo!C37=0,"",Atletismo!C37)</f>
        <v>6</v>
      </c>
      <c r="G11" s="25">
        <f>IF(Basquet!C12=0,"",Basquet!C12)</f>
        <v>3</v>
      </c>
      <c r="H11" s="22">
        <f>IF(Basquet!M12=0,"",Basquet!M12)</f>
        <v>6</v>
      </c>
      <c r="I11" s="19">
        <v>6</v>
      </c>
      <c r="J11" s="28">
        <f>IF(Bochas!C12=0,"",Bochas!C12)</f>
        <v>6</v>
      </c>
      <c r="K11" s="25">
        <f>IF(CaminataMaraton!C14=0,"",CaminataMaraton!C14)</f>
        <v>3</v>
      </c>
      <c r="L11" s="22">
        <f>IF(CaminataMaraton!C37=0,"",CaminataMaraton!C37)</f>
        <v>10</v>
      </c>
      <c r="M11" s="18">
        <f>IF(Futbol!C12=0,"",Futbol!C12)</f>
        <v>10</v>
      </c>
      <c r="N11" s="19">
        <f>IF(Futbol!M12=0,"",Futbol!M12)</f>
        <v>10</v>
      </c>
      <c r="O11" s="31">
        <f>IF(Hockey!C12=0,"",Hockey!C12)</f>
        <v>6</v>
      </c>
      <c r="P11" s="18">
        <f>IF(Natacion!C15=0,"",Natacion!C15)</f>
        <v>10</v>
      </c>
      <c r="Q11" s="19">
        <f>IF(Natacion!C39=0,"",Natacion!C39)</f>
        <v>10</v>
      </c>
      <c r="R11" s="18">
        <f>IF(NatacionAA!C15=0,"",NatacionAA!C15)</f>
        <v>6</v>
      </c>
      <c r="S11" s="19">
        <f>IF(NatacionAA!C39=0,"",NatacionAA!C39)</f>
        <v>10</v>
      </c>
      <c r="T11" s="18" t="str">
        <f>IF(Padel!C12=0,"",Padel!C12)</f>
        <v/>
      </c>
      <c r="U11" s="22" t="str">
        <f>IF(Padel!M12=0,"",Padel!M12)</f>
        <v/>
      </c>
      <c r="V11" s="18" t="str">
        <f>IF(Pesca!C12=0,"",Pesca!C12)</f>
        <v/>
      </c>
      <c r="W11" s="19">
        <f>IF(Pesca!Q12=0,"",Pesca!Q12)</f>
        <v>6</v>
      </c>
      <c r="X11" s="25" t="str">
        <f>IF(Tenis!C12=0,"",Tenis!C12)</f>
        <v/>
      </c>
      <c r="Y11" s="22">
        <f>IF(Tenis!U12=0,"",Tenis!U12)</f>
        <v>6</v>
      </c>
      <c r="Z11" s="18" t="str">
        <f>IF(TenisdeMesa!C12=0,"",TenisdeMesa!C12)</f>
        <v/>
      </c>
      <c r="AA11" s="19">
        <f>IF(TenisdeMesa!M12=0,"",TenisdeMesa!M12)</f>
        <v>6</v>
      </c>
      <c r="AB11" s="31">
        <f>IF(Vela!C12=0,"",Vela!C12)</f>
        <v>10</v>
      </c>
      <c r="AC11" s="18">
        <f>IF(Voley!C12=0,"",Voley!C12)</f>
        <v>10</v>
      </c>
      <c r="AD11" s="19" t="str">
        <f>IF(Voley!M12=0,"",Voley!M12)</f>
        <v/>
      </c>
      <c r="AE11" s="34" t="str">
        <f>IF(EspacioArte!B12=0,"",EspacioArte!B12)</f>
        <v/>
      </c>
    </row>
    <row r="12" spans="1:31" s="3" customFormat="1" ht="15.75" customHeight="1">
      <c r="A12" s="188" t="s">
        <v>35</v>
      </c>
      <c r="B12" s="199">
        <f t="shared" si="1"/>
        <v>10</v>
      </c>
      <c r="C12" s="195">
        <f t="shared" si="0"/>
        <v>6</v>
      </c>
      <c r="D12" s="32">
        <f>IF(Ajedrez!C13=0,"",Ajedrez!C13)</f>
        <v>3</v>
      </c>
      <c r="E12" s="4" t="str">
        <f>IF(Atletismo!C15=0,"",Atletismo!C15)</f>
        <v/>
      </c>
      <c r="F12" s="5" t="str">
        <f>IF(Atletismo!C38=0,"",Atletismo!C38)</f>
        <v/>
      </c>
      <c r="G12" s="26" t="str">
        <f>IF(Basquet!C13=0,"",Basquet!C13)</f>
        <v/>
      </c>
      <c r="H12" s="23" t="str">
        <f>IF(Basquet!M13=0,"",Basquet!M13)</f>
        <v/>
      </c>
      <c r="I12" s="5" t="str">
        <f>IF(Basquet!W13=0,"",Basquet!W13)</f>
        <v/>
      </c>
      <c r="J12" s="29" t="str">
        <f>IF(Bochas!C13=0,"",Bochas!C13)</f>
        <v/>
      </c>
      <c r="K12" s="26" t="str">
        <f>IF(CaminataMaraton!C15=0,"",CaminataMaraton!C15)</f>
        <v/>
      </c>
      <c r="L12" s="23" t="str">
        <f>IF(CaminataMaraton!C38=0,"",CaminataMaraton!C38)</f>
        <v/>
      </c>
      <c r="M12" s="4" t="str">
        <f>IF(Futbol!C13=0,"",Futbol!C13)</f>
        <v/>
      </c>
      <c r="N12" s="5" t="str">
        <f>IF(Futbol!M13=0,"",Futbol!M13)</f>
        <v/>
      </c>
      <c r="O12" s="32" t="str">
        <f>IF(Hockey!C13=0,"",Hockey!C13)</f>
        <v/>
      </c>
      <c r="P12" s="4" t="str">
        <f>IF(Natacion!C16=0,"",Natacion!C16)</f>
        <v/>
      </c>
      <c r="Q12" s="5" t="str">
        <f>IF(Natacion!C40=0,"",Natacion!C40)</f>
        <v/>
      </c>
      <c r="R12" s="4" t="str">
        <f>IF(NatacionAA!C16=0,"",NatacionAA!C16)</f>
        <v/>
      </c>
      <c r="S12" s="5" t="str">
        <f>IF(NatacionAA!C40=0,"",NatacionAA!C40)</f>
        <v/>
      </c>
      <c r="T12" s="4" t="str">
        <f>IF(Padel!C13=0,"",Padel!C13)</f>
        <v/>
      </c>
      <c r="U12" s="23" t="str">
        <f>IF(Padel!M13=0,"",Padel!M13)</f>
        <v/>
      </c>
      <c r="V12" s="4" t="str">
        <f>IF(Pesca!C13=0,"",Pesca!C13)</f>
        <v/>
      </c>
      <c r="W12" s="5" t="str">
        <f>IF(Pesca!Q13=0,"",Pesca!Q13)</f>
        <v/>
      </c>
      <c r="X12" s="26" t="str">
        <f>IF(Tenis!C13=0,"",Tenis!C13)</f>
        <v/>
      </c>
      <c r="Y12" s="23" t="str">
        <f>IF(Tenis!U13=0,"",Tenis!U13)</f>
        <v/>
      </c>
      <c r="Z12" s="4" t="str">
        <f>IF(TenisdeMesa!C13=0,"",TenisdeMesa!C13)</f>
        <v/>
      </c>
      <c r="AA12" s="5" t="str">
        <f>IF(TenisdeMesa!M13=0,"",TenisdeMesa!M13)</f>
        <v/>
      </c>
      <c r="AB12" s="32">
        <f>IF(Vela!C13=0,"",Vela!C13)</f>
        <v>3</v>
      </c>
      <c r="AC12" s="4" t="str">
        <f>IF(Voley!C13=0,"",Voley!C13)</f>
        <v/>
      </c>
      <c r="AD12" s="5" t="str">
        <f>IF(Voley!M13=0,"",Voley!M13)</f>
        <v/>
      </c>
      <c r="AE12" s="35" t="str">
        <f>IF(EspacioArte!B13=0,"",EspacioArte!B13)</f>
        <v/>
      </c>
    </row>
    <row r="13" spans="1:31" ht="18.75">
      <c r="A13" s="189" t="s">
        <v>34</v>
      </c>
      <c r="B13" s="199" t="str">
        <f t="shared" si="1"/>
        <v/>
      </c>
      <c r="C13" s="194">
        <f t="shared" si="0"/>
        <v>0</v>
      </c>
      <c r="D13" s="31" t="str">
        <f>IF(Ajedrez!C14=0,"",Ajedrez!C14)</f>
        <v/>
      </c>
      <c r="E13" s="18" t="str">
        <f>IF(Atletismo!C16=0,"",Atletismo!C16)</f>
        <v/>
      </c>
      <c r="F13" s="19" t="str">
        <f>IF(Atletismo!C39=0,"",Atletismo!C39)</f>
        <v/>
      </c>
      <c r="G13" s="25" t="str">
        <f>IF(Basquet!C14=0,"",Basquet!C14)</f>
        <v/>
      </c>
      <c r="H13" s="22" t="str">
        <f>IF(Basquet!M14=0,"",Basquet!M14)</f>
        <v/>
      </c>
      <c r="I13" s="19" t="str">
        <f>IF(Basquet!W14=0,"",Basquet!W14)</f>
        <v/>
      </c>
      <c r="J13" s="28" t="str">
        <f>IF(Bochas!C14=0,"",Bochas!C14)</f>
        <v/>
      </c>
      <c r="K13" s="25" t="str">
        <f>IF(CaminataMaraton!C16=0,"",CaminataMaraton!C16)</f>
        <v/>
      </c>
      <c r="L13" s="22" t="str">
        <f>IF(CaminataMaraton!C39=0,"",CaminataMaraton!C39)</f>
        <v/>
      </c>
      <c r="M13" s="18" t="str">
        <f>IF(Futbol!C14=0,"",Futbol!C14)</f>
        <v/>
      </c>
      <c r="N13" s="19" t="str">
        <f>IF(Futbol!M14=0,"",Futbol!M14)</f>
        <v/>
      </c>
      <c r="O13" s="31" t="str">
        <f>IF(Hockey!C14=0,"",Hockey!C14)</f>
        <v/>
      </c>
      <c r="P13" s="18" t="str">
        <f>IF(Natacion!C17=0,"",Natacion!C17)</f>
        <v/>
      </c>
      <c r="Q13" s="19" t="str">
        <f>IF(Natacion!C41=0,"",Natacion!C41)</f>
        <v/>
      </c>
      <c r="R13" s="18" t="str">
        <f>IF(NatacionAA!C17=0,"",NatacionAA!C17)</f>
        <v/>
      </c>
      <c r="S13" s="19" t="str">
        <f>IF(NatacionAA!C41=0,"",NatacionAA!C41)</f>
        <v/>
      </c>
      <c r="T13" s="18" t="str">
        <f>IF(Padel!C14=0,"",Padel!C14)</f>
        <v/>
      </c>
      <c r="U13" s="22" t="str">
        <f>IF(Padel!M14=0,"",Padel!M14)</f>
        <v/>
      </c>
      <c r="V13" s="18" t="str">
        <f>IF(Pesca!C14=0,"",Pesca!C14)</f>
        <v/>
      </c>
      <c r="W13" s="19" t="str">
        <f>IF(Pesca!Q14=0,"",Pesca!Q14)</f>
        <v/>
      </c>
      <c r="X13" s="25" t="str">
        <f>IF(Tenis!C14=0,"",Tenis!C14)</f>
        <v/>
      </c>
      <c r="Y13" s="22" t="str">
        <f>IF(Tenis!U14=0,"",Tenis!U14)</f>
        <v/>
      </c>
      <c r="Z13" s="18" t="str">
        <f>IF(TenisdeMesa!C14=0,"",TenisdeMesa!C14)</f>
        <v/>
      </c>
      <c r="AA13" s="19" t="str">
        <f>IF(TenisdeMesa!M14=0,"",TenisdeMesa!M14)</f>
        <v/>
      </c>
      <c r="AB13" s="31" t="str">
        <f>IF(Vela!C14=0,"",Vela!C14)</f>
        <v/>
      </c>
      <c r="AC13" s="18" t="str">
        <f>IF(Voley!C14=0,"",Voley!C14)</f>
        <v/>
      </c>
      <c r="AD13" s="19" t="str">
        <f>IF(Voley!M14=0,"",Voley!M14)</f>
        <v/>
      </c>
      <c r="AE13" s="34" t="str">
        <f>IF(EspacioArte!B14=0,"",EspacioArte!B14)</f>
        <v/>
      </c>
    </row>
    <row r="14" spans="1:31" s="3" customFormat="1" ht="18.75">
      <c r="A14" s="188" t="s">
        <v>40</v>
      </c>
      <c r="B14" s="199" t="str">
        <f t="shared" si="1"/>
        <v/>
      </c>
      <c r="C14" s="195">
        <f t="shared" si="0"/>
        <v>0</v>
      </c>
      <c r="D14" s="32" t="str">
        <f>IF(Ajedrez!C15=0,"",Ajedrez!C15)</f>
        <v/>
      </c>
      <c r="E14" s="4" t="str">
        <f>IF(Atletismo!C17=0,"",Atletismo!C17)</f>
        <v/>
      </c>
      <c r="F14" s="5" t="str">
        <f>IF(Atletismo!C40=0,"",Atletismo!C40)</f>
        <v/>
      </c>
      <c r="G14" s="26" t="str">
        <f>IF(Basquet!C15=0,"",Basquet!C15)</f>
        <v/>
      </c>
      <c r="H14" s="23" t="str">
        <f>IF(Basquet!M15=0,"",Basquet!M15)</f>
        <v/>
      </c>
      <c r="I14" s="5" t="str">
        <f>IF(Basquet!W15=0,"",Basquet!W15)</f>
        <v/>
      </c>
      <c r="J14" s="29" t="str">
        <f>IF(Bochas!C15=0,"",Bochas!C15)</f>
        <v/>
      </c>
      <c r="K14" s="26" t="str">
        <f>IF(CaminataMaraton!C17=0,"",CaminataMaraton!C17)</f>
        <v/>
      </c>
      <c r="L14" s="23" t="str">
        <f>IF(CaminataMaraton!C40=0,"",CaminataMaraton!C40)</f>
        <v/>
      </c>
      <c r="M14" s="4" t="str">
        <f>IF(Futbol!C15=0,"",Futbol!C15)</f>
        <v/>
      </c>
      <c r="N14" s="5" t="str">
        <f>IF(Futbol!M15=0,"",Futbol!M15)</f>
        <v/>
      </c>
      <c r="O14" s="32" t="str">
        <f>IF(Hockey!C15=0,"",Hockey!C15)</f>
        <v/>
      </c>
      <c r="P14" s="4" t="str">
        <f>IF(Natacion!C18=0,"",Natacion!C18)</f>
        <v/>
      </c>
      <c r="Q14" s="5" t="str">
        <f>IF(Natacion!C42=0,"",Natacion!C42)</f>
        <v/>
      </c>
      <c r="R14" s="4" t="str">
        <f>IF(NatacionAA!C18=0,"",NatacionAA!C18)</f>
        <v/>
      </c>
      <c r="S14" s="5" t="str">
        <f>IF(NatacionAA!C42=0,"",NatacionAA!C42)</f>
        <v/>
      </c>
      <c r="T14" s="4" t="str">
        <f>IF(Padel!C15=0,"",Padel!C15)</f>
        <v/>
      </c>
      <c r="U14" s="23" t="str">
        <f>IF(Padel!M15=0,"",Padel!M15)</f>
        <v/>
      </c>
      <c r="V14" s="4" t="str">
        <f>IF(Pesca!C15=0,"",Pesca!C15)</f>
        <v/>
      </c>
      <c r="W14" s="5" t="str">
        <f>IF(Pesca!Q15=0,"",Pesca!Q15)</f>
        <v/>
      </c>
      <c r="X14" s="26" t="str">
        <f>IF(Tenis!C15=0,"",Tenis!C15)</f>
        <v/>
      </c>
      <c r="Y14" s="23" t="str">
        <f>IF(Tenis!U15=0,"",Tenis!U15)</f>
        <v/>
      </c>
      <c r="Z14" s="4" t="str">
        <f>IF(TenisdeMesa!C15=0,"",TenisdeMesa!C15)</f>
        <v/>
      </c>
      <c r="AA14" s="5" t="str">
        <f>IF(TenisdeMesa!M15=0,"",TenisdeMesa!M15)</f>
        <v/>
      </c>
      <c r="AB14" s="32" t="str">
        <f>IF(Vela!C15=0,"",Vela!C15)</f>
        <v/>
      </c>
      <c r="AC14" s="4" t="str">
        <f>IF(Voley!C15=0,"",Voley!C15)</f>
        <v/>
      </c>
      <c r="AD14" s="5" t="str">
        <f>IF(Voley!M15=0,"",Voley!M15)</f>
        <v/>
      </c>
      <c r="AE14" s="35" t="str">
        <f>IF(EspacioArte!B15=0,"",EspacioArte!B15)</f>
        <v/>
      </c>
    </row>
    <row r="15" spans="1:31" ht="18.75">
      <c r="A15" s="189" t="s">
        <v>38</v>
      </c>
      <c r="B15" s="199">
        <f t="shared" si="1"/>
        <v>3</v>
      </c>
      <c r="C15" s="194">
        <f t="shared" si="0"/>
        <v>59</v>
      </c>
      <c r="D15" s="31">
        <f>IF(Ajedrez!C16=0,"",Ajedrez!C16)</f>
        <v>1</v>
      </c>
      <c r="E15" s="18">
        <f>IF(Atletismo!C18=0,"",Atletismo!C18)</f>
        <v>1</v>
      </c>
      <c r="F15" s="19">
        <f>IF(Atletismo!C41=0,"",Atletismo!C41)</f>
        <v>1</v>
      </c>
      <c r="G15" s="25" t="str">
        <f>IF(Basquet!C16=0,"",Basquet!C16)</f>
        <v/>
      </c>
      <c r="H15" s="22">
        <f>IF(Basquet!M16=0,"",Basquet!M16)</f>
        <v>1</v>
      </c>
      <c r="I15" s="19">
        <v>10</v>
      </c>
      <c r="J15" s="28">
        <f>IF(Bochas!C16=0,"",Bochas!C16)</f>
        <v>10</v>
      </c>
      <c r="K15" s="25" t="str">
        <f>IF(CaminataMaraton!C18=0,"",CaminataMaraton!C18)</f>
        <v/>
      </c>
      <c r="L15" s="22" t="str">
        <f>IF(CaminataMaraton!C41=0,"",CaminataMaraton!C41)</f>
        <v/>
      </c>
      <c r="M15" s="18" t="str">
        <f>IF(Futbol!C16=0,"",Futbol!C16)</f>
        <v/>
      </c>
      <c r="N15" s="19" t="str">
        <f>IF(Futbol!M16=0,"",Futbol!M16)</f>
        <v/>
      </c>
      <c r="O15" s="31">
        <f>IF(Hockey!C16=0,"",Hockey!C16)</f>
        <v>10</v>
      </c>
      <c r="P15" s="18" t="str">
        <f>IF(Natacion!C19=0,"",Natacion!C19)</f>
        <v/>
      </c>
      <c r="Q15" s="19">
        <f>IF(Natacion!C43=0,"",Natacion!C43)</f>
        <v>6</v>
      </c>
      <c r="R15" s="18">
        <f>IF(NatacionAA!C19=0,"",NatacionAA!C19)</f>
        <v>1</v>
      </c>
      <c r="S15" s="19" t="str">
        <f>IF(NatacionAA!C43=0,"",NatacionAA!C43)</f>
        <v/>
      </c>
      <c r="T15" s="18" t="str">
        <f>IF(Padel!C16=0,"",Padel!C16)</f>
        <v/>
      </c>
      <c r="U15" s="22" t="str">
        <f>IF(Padel!M16=0,"",Padel!M16)</f>
        <v/>
      </c>
      <c r="V15" s="18" t="str">
        <f>IF(Pesca!C16=0,"",Pesca!C16)</f>
        <v/>
      </c>
      <c r="W15" s="19" t="str">
        <f>IF(Pesca!Q16=0,"",Pesca!Q16)</f>
        <v/>
      </c>
      <c r="X15" s="25">
        <f>IF(Tenis!C16=0,"",Tenis!C16)</f>
        <v>6</v>
      </c>
      <c r="Y15" s="22">
        <f>IF(Tenis!U16=0,"",Tenis!U16)</f>
        <v>3</v>
      </c>
      <c r="Z15" s="18">
        <f>IF(TenisdeMesa!C16=0,"",TenisdeMesa!C16)</f>
        <v>1</v>
      </c>
      <c r="AA15" s="19" t="str">
        <f>IF(TenisdeMesa!M16=0,"",TenisdeMesa!M16)</f>
        <v/>
      </c>
      <c r="AB15" s="31">
        <f>IF(Vela!C16=0,"",Vela!C16)</f>
        <v>1</v>
      </c>
      <c r="AC15" s="18">
        <f>IF(Voley!C16=0,"",Voley!C16)</f>
        <v>1</v>
      </c>
      <c r="AD15" s="19">
        <f>IF(Voley!M16=0,"",Voley!M16)</f>
        <v>6</v>
      </c>
      <c r="AE15" s="34" t="str">
        <f>IF(EspacioArte!B16=0,"",EspacioArte!B16)</f>
        <v/>
      </c>
    </row>
    <row r="16" spans="1:31" s="3" customFormat="1" ht="18.75">
      <c r="A16" s="191" t="s">
        <v>36</v>
      </c>
      <c r="B16" s="199" t="str">
        <f t="shared" si="1"/>
        <v/>
      </c>
      <c r="C16" s="196">
        <f t="shared" si="0"/>
        <v>0</v>
      </c>
      <c r="D16" s="179" t="str">
        <f>IF(Ajedrez!C17=0,"",Ajedrez!C17)</f>
        <v/>
      </c>
      <c r="E16" s="180" t="str">
        <f>IF(Atletismo!C19=0,"",Atletismo!C19)</f>
        <v/>
      </c>
      <c r="F16" s="181" t="str">
        <f>IF(Atletismo!C42=0,"",Atletismo!C42)</f>
        <v/>
      </c>
      <c r="G16" s="182" t="str">
        <f>IF(Basquet!C17=0,"",Basquet!C17)</f>
        <v/>
      </c>
      <c r="H16" s="183" t="str">
        <f>IF(Basquet!M17=0,"",Basquet!M17)</f>
        <v/>
      </c>
      <c r="I16" s="181" t="str">
        <f>IF(Basquet!W17=0,"",Basquet!W17)</f>
        <v/>
      </c>
      <c r="J16" s="184" t="str">
        <f>IF(Bochas!C17=0,"",Bochas!C17)</f>
        <v/>
      </c>
      <c r="K16" s="182" t="str">
        <f>IF(CaminataMaraton!C19=0,"",CaminataMaraton!C19)</f>
        <v/>
      </c>
      <c r="L16" s="183" t="str">
        <f>IF(CaminataMaraton!C42=0,"",CaminataMaraton!C42)</f>
        <v/>
      </c>
      <c r="M16" s="180" t="str">
        <f>IF(Futbol!C17=0,"",Futbol!C17)</f>
        <v/>
      </c>
      <c r="N16" s="181" t="str">
        <f>IF(Futbol!M17=0,"",Futbol!M17)</f>
        <v/>
      </c>
      <c r="O16" s="179" t="str">
        <f>IF(Hockey!C17=0,"",Hockey!C17)</f>
        <v/>
      </c>
      <c r="P16" s="180" t="str">
        <f>IF(Natacion!C20=0,"",Natacion!C20)</f>
        <v/>
      </c>
      <c r="Q16" s="181" t="str">
        <f>IF(Natacion!C44=0,"",Natacion!C44)</f>
        <v/>
      </c>
      <c r="R16" s="180" t="str">
        <f>IF(NatacionAA!C20=0,"",NatacionAA!C20)</f>
        <v/>
      </c>
      <c r="S16" s="181" t="str">
        <f>IF(NatacionAA!C44=0,"",NatacionAA!C44)</f>
        <v/>
      </c>
      <c r="T16" s="180" t="str">
        <f>IF(Padel!C17=0,"",Padel!C17)</f>
        <v/>
      </c>
      <c r="U16" s="183" t="str">
        <f>IF(Padel!M17=0,"",Padel!M17)</f>
        <v/>
      </c>
      <c r="V16" s="180" t="str">
        <f>IF(Pesca!C17=0,"",Pesca!C17)</f>
        <v/>
      </c>
      <c r="W16" s="181" t="str">
        <f>IF(Pesca!Q17=0,"",Pesca!Q17)</f>
        <v/>
      </c>
      <c r="X16" s="182" t="str">
        <f>IF(Tenis!C17=0,"",Tenis!C17)</f>
        <v/>
      </c>
      <c r="Y16" s="183" t="str">
        <f>IF(Tenis!U17=0,"",Tenis!U17)</f>
        <v/>
      </c>
      <c r="Z16" s="180" t="str">
        <f>IF(TenisdeMesa!C17=0,"",TenisdeMesa!C17)</f>
        <v/>
      </c>
      <c r="AA16" s="181" t="str">
        <f>IF(TenisdeMesa!M17=0,"",TenisdeMesa!M17)</f>
        <v/>
      </c>
      <c r="AB16" s="179" t="str">
        <f>IF(Vela!C17=0,"",Vela!C17)</f>
        <v/>
      </c>
      <c r="AC16" s="180" t="str">
        <f>IF(Voley!C17=0,"",Voley!C17)</f>
        <v/>
      </c>
      <c r="AD16" s="181" t="str">
        <f>IF(Voley!M17=0,"",Voley!M17)</f>
        <v/>
      </c>
      <c r="AE16" s="185" t="str">
        <f>IF(EspacioArte!B17=0,"",EspacioArte!B17)</f>
        <v/>
      </c>
    </row>
    <row r="17" spans="1:31" ht="19.5" thickBot="1">
      <c r="A17" s="192" t="s">
        <v>37</v>
      </c>
      <c r="B17" s="200">
        <f t="shared" si="1"/>
        <v>5</v>
      </c>
      <c r="C17" s="197">
        <f t="shared" ref="C17" si="2">SUM(D17:AE17)</f>
        <v>47</v>
      </c>
      <c r="D17" s="172">
        <f>IF(Ajedrez!C18=0,"",Ajedrez!C18)</f>
        <v>10</v>
      </c>
      <c r="E17" s="173" t="str">
        <f>IF(Atletismo!C20=0,"",Atletismo!C20)</f>
        <v/>
      </c>
      <c r="F17" s="174">
        <f>IF(Atletismo!C43=0,"",Atletismo!C43)</f>
        <v>3</v>
      </c>
      <c r="G17" s="175" t="str">
        <f>IF(Basquet!C18=0,"",Basquet!C18)</f>
        <v/>
      </c>
      <c r="H17" s="176" t="str">
        <f>IF(Basquet!M18=0,"",Basquet!M18)</f>
        <v/>
      </c>
      <c r="I17" s="174" t="str">
        <f>IF(Basquet!W18=0,"",Basquet!W18)</f>
        <v/>
      </c>
      <c r="J17" s="177" t="str">
        <f>IF(Bochas!C18=0,"",Bochas!C18)</f>
        <v/>
      </c>
      <c r="K17" s="175" t="str">
        <f>IF(CaminataMaraton!C20=0,"",CaminataMaraton!C20)</f>
        <v/>
      </c>
      <c r="L17" s="176">
        <f>IF(CaminataMaraton!C43=0,"",CaminataMaraton!C43)</f>
        <v>6</v>
      </c>
      <c r="M17" s="173" t="str">
        <f>IF(Futbol!C18=0,"",Futbol!C18)</f>
        <v/>
      </c>
      <c r="N17" s="174" t="str">
        <f>IF(Futbol!M18=0,"",Futbol!M18)</f>
        <v/>
      </c>
      <c r="O17" s="172" t="str">
        <f>IF(Hockey!C18=0,"",Hockey!C18)</f>
        <v/>
      </c>
      <c r="P17" s="173" t="str">
        <f>IF(Natacion!C21=0,"",Natacion!C21)</f>
        <v/>
      </c>
      <c r="Q17" s="174">
        <f>IF(Natacion!C45=0,"",Natacion!C45)</f>
        <v>1</v>
      </c>
      <c r="R17" s="173" t="str">
        <f>IF(NatacionAA!C21=0,"",NatacionAA!C21)</f>
        <v/>
      </c>
      <c r="S17" s="174">
        <f>IF(NatacionAA!C45=0,"",NatacionAA!C45)</f>
        <v>3</v>
      </c>
      <c r="T17" s="173">
        <f>IF(Padel!C18=0,"",Padel!C18)</f>
        <v>6</v>
      </c>
      <c r="U17" s="176">
        <f>IF(Padel!M18=0,"",Padel!M18)</f>
        <v>6</v>
      </c>
      <c r="V17" s="173" t="str">
        <f>IF(Pesca!C18=0,"",Pesca!C18)</f>
        <v/>
      </c>
      <c r="W17" s="174" t="str">
        <f>IF(Pesca!Q18=0,"",Pesca!Q18)</f>
        <v/>
      </c>
      <c r="X17" s="175" t="str">
        <f>IF(Tenis!C18=0,"",Tenis!C18)</f>
        <v/>
      </c>
      <c r="Y17" s="176" t="str">
        <f>IF(Tenis!U18=0,"",Tenis!U18)</f>
        <v/>
      </c>
      <c r="Z17" s="173">
        <f>IF(TenisdeMesa!C18=0,"",TenisdeMesa!C18)</f>
        <v>6</v>
      </c>
      <c r="AA17" s="174" t="str">
        <f>IF(TenisdeMesa!M18=0,"",TenisdeMesa!M18)</f>
        <v/>
      </c>
      <c r="AB17" s="172" t="str">
        <f>IF(Vela!C18=0,"",Vela!C18)</f>
        <v/>
      </c>
      <c r="AC17" s="173">
        <f>IF(Voley!C18=0,"",Voley!C18)</f>
        <v>6</v>
      </c>
      <c r="AD17" s="174" t="str">
        <f>IF(Voley!M18=0,"",Voley!M18)</f>
        <v/>
      </c>
      <c r="AE17" s="178" t="str">
        <f>IF(EspacioArte!B18=0,"",EspacioArte!B18)</f>
        <v/>
      </c>
    </row>
    <row r="20" spans="1:31">
      <c r="B20" s="201" t="s">
        <v>139</v>
      </c>
      <c r="C20" s="201"/>
      <c r="D20" s="201"/>
      <c r="E20" s="201"/>
      <c r="F20" s="201"/>
      <c r="G20" s="201"/>
      <c r="H20" s="201"/>
      <c r="I20" s="201"/>
      <c r="J20" s="201"/>
      <c r="K20" s="201"/>
    </row>
    <row r="21" spans="1:31">
      <c r="B21" s="256" t="s">
        <v>140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/>
    </row>
    <row r="22" spans="1:31">
      <c r="B22" s="201" t="s">
        <v>143</v>
      </c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</row>
    <row r="23" spans="1:31">
      <c r="B23" s="201" t="s">
        <v>144</v>
      </c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35"/>
    </row>
    <row r="24" spans="1:31" ht="15.75" thickBot="1"/>
    <row r="25" spans="1:31" ht="15.75" thickBot="1">
      <c r="B25" s="60"/>
      <c r="C25" s="257" t="s">
        <v>141</v>
      </c>
      <c r="D25" s="257"/>
      <c r="E25" s="257"/>
      <c r="F25" s="257"/>
      <c r="G25" s="61"/>
      <c r="H25" s="62"/>
    </row>
    <row r="26" spans="1:31">
      <c r="A26" s="1"/>
      <c r="B26" s="250" t="s">
        <v>108</v>
      </c>
      <c r="C26" s="251"/>
      <c r="D26" s="251"/>
      <c r="E26" s="251"/>
      <c r="F26" s="208"/>
      <c r="G26" s="208" t="s">
        <v>142</v>
      </c>
      <c r="H26" s="23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1"/>
      <c r="B27" s="252" t="s">
        <v>109</v>
      </c>
      <c r="C27" s="253"/>
      <c r="D27" s="253"/>
      <c r="E27" s="253"/>
      <c r="F27" s="208"/>
      <c r="G27" s="208" t="s">
        <v>136</v>
      </c>
      <c r="H27" s="23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>
      <c r="A28" s="1"/>
      <c r="B28" s="254" t="s">
        <v>110</v>
      </c>
      <c r="C28" s="255"/>
      <c r="D28" s="255"/>
      <c r="E28" s="255"/>
      <c r="F28" s="208"/>
      <c r="G28" s="208" t="s">
        <v>137</v>
      </c>
      <c r="H28" s="23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thickBot="1">
      <c r="A29" s="1"/>
      <c r="B29" s="248" t="s">
        <v>111</v>
      </c>
      <c r="C29" s="249"/>
      <c r="D29" s="249"/>
      <c r="E29" s="249"/>
      <c r="F29" s="233"/>
      <c r="G29" s="233" t="s">
        <v>138</v>
      </c>
      <c r="H29" s="23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54" ht="20.25">
      <c r="A33" s="1"/>
      <c r="B33" s="237" t="s">
        <v>146</v>
      </c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</row>
    <row r="34" spans="1:54">
      <c r="B34" s="87" t="s">
        <v>128</v>
      </c>
      <c r="C34" s="94"/>
      <c r="D34" s="94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</row>
    <row r="35" spans="1:54">
      <c r="B35" s="87" t="s">
        <v>145</v>
      </c>
      <c r="C35" s="94"/>
      <c r="D35" s="94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</row>
    <row r="36" spans="1:54">
      <c r="B36" s="87" t="s">
        <v>118</v>
      </c>
      <c r="C36" s="94"/>
      <c r="D36" s="94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</row>
    <row r="37" spans="1:54">
      <c r="B37" s="87"/>
      <c r="C37" s="94"/>
      <c r="D37" s="94"/>
      <c r="E37" s="87"/>
      <c r="F37" s="87"/>
      <c r="G37" s="87"/>
      <c r="H37" s="87"/>
      <c r="I37" s="87"/>
      <c r="J37" s="87"/>
      <c r="K37" s="87"/>
      <c r="L37" s="87"/>
      <c r="M37" s="87"/>
      <c r="N37" s="260">
        <v>0</v>
      </c>
      <c r="O37" s="260"/>
      <c r="P37" s="87"/>
      <c r="Q37" s="87"/>
      <c r="R37" s="87" t="s">
        <v>114</v>
      </c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</row>
    <row r="38" spans="1:54">
      <c r="B38" s="87"/>
      <c r="C38" s="94"/>
      <c r="D38" s="94"/>
      <c r="E38" s="87"/>
      <c r="F38" s="87"/>
      <c r="G38" s="87"/>
      <c r="H38" s="87"/>
      <c r="I38" s="87"/>
      <c r="J38" s="87"/>
      <c r="K38" s="87"/>
      <c r="L38" s="87"/>
      <c r="M38" s="87"/>
      <c r="N38" s="259">
        <v>1</v>
      </c>
      <c r="O38" s="259"/>
      <c r="P38" s="87"/>
      <c r="Q38" s="87"/>
      <c r="R38" s="87" t="s">
        <v>115</v>
      </c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</row>
    <row r="39" spans="1:54">
      <c r="B39" s="87"/>
      <c r="C39" s="94"/>
      <c r="D39" s="94"/>
      <c r="E39" s="87"/>
      <c r="F39" s="87"/>
      <c r="G39" s="87"/>
      <c r="H39" s="87"/>
      <c r="I39" s="87"/>
      <c r="J39" s="87"/>
      <c r="K39" s="87"/>
      <c r="L39" s="87"/>
      <c r="M39" s="87"/>
      <c r="N39" s="261" t="s">
        <v>117</v>
      </c>
      <c r="O39" s="261"/>
      <c r="P39" s="87"/>
      <c r="Q39" s="87"/>
      <c r="R39" s="87" t="s">
        <v>116</v>
      </c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</row>
    <row r="40" spans="1:54">
      <c r="B40" s="87"/>
      <c r="C40" s="94"/>
      <c r="D40" s="94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</row>
    <row r="41" spans="1:54">
      <c r="B41" s="205" t="s">
        <v>125</v>
      </c>
      <c r="C41" s="202"/>
      <c r="D41" s="202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</row>
    <row r="42" spans="1:54">
      <c r="B42" s="87" t="s">
        <v>147</v>
      </c>
      <c r="C42" s="94"/>
      <c r="D42" s="94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</row>
    <row r="43" spans="1:54">
      <c r="B43" s="236" t="s">
        <v>123</v>
      </c>
      <c r="C43" s="87" t="s">
        <v>124</v>
      </c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</row>
    <row r="44" spans="1:54">
      <c r="B44" s="87"/>
      <c r="C44" s="94"/>
      <c r="D44" s="94"/>
      <c r="E44" s="87"/>
      <c r="F44" s="87"/>
      <c r="G44" s="251" t="s">
        <v>108</v>
      </c>
      <c r="H44" s="251"/>
      <c r="I44" s="251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</row>
    <row r="45" spans="1:54">
      <c r="B45" s="87"/>
      <c r="C45" s="94"/>
      <c r="D45" s="94"/>
      <c r="E45" s="87"/>
      <c r="F45" s="87"/>
      <c r="G45" s="258" t="s">
        <v>109</v>
      </c>
      <c r="H45" s="258"/>
      <c r="I45" s="258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</row>
    <row r="46" spans="1:54">
      <c r="B46" s="87"/>
      <c r="C46" s="94"/>
      <c r="D46" s="94"/>
      <c r="E46" s="87"/>
      <c r="F46" s="87"/>
      <c r="G46" s="255" t="s">
        <v>110</v>
      </c>
      <c r="H46" s="255"/>
      <c r="I46" s="255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</row>
    <row r="47" spans="1:54">
      <c r="B47" s="87"/>
      <c r="C47" s="94"/>
      <c r="D47" s="94"/>
      <c r="E47" s="87"/>
      <c r="F47" s="87"/>
      <c r="G47" s="259" t="s">
        <v>111</v>
      </c>
      <c r="H47" s="259"/>
      <c r="I47" s="259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</row>
    <row r="48" spans="1:54">
      <c r="B48" s="87"/>
      <c r="C48" s="94"/>
      <c r="D48" s="94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</row>
    <row r="49" spans="1:54">
      <c r="B49" s="204" t="s">
        <v>148</v>
      </c>
      <c r="C49" s="94"/>
      <c r="D49" s="94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</row>
    <row r="50" spans="1:54">
      <c r="B50" s="87"/>
      <c r="C50" s="87"/>
      <c r="D50" s="87"/>
      <c r="E50" s="87"/>
      <c r="F50" s="87"/>
      <c r="G50" s="87" t="s">
        <v>120</v>
      </c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</row>
    <row r="51" spans="1:54">
      <c r="B51" s="87"/>
      <c r="C51" s="87"/>
      <c r="D51" s="87"/>
      <c r="E51" s="87"/>
      <c r="F51" s="87"/>
      <c r="G51" s="87" t="s">
        <v>121</v>
      </c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</row>
    <row r="52" spans="1:54">
      <c r="B52" s="87"/>
      <c r="C52" s="87"/>
      <c r="D52" s="87"/>
      <c r="E52" s="87"/>
      <c r="F52" s="87"/>
      <c r="G52" s="87" t="s">
        <v>122</v>
      </c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</row>
    <row r="53" spans="1:54">
      <c r="B53" s="87"/>
      <c r="C53" s="87"/>
      <c r="D53" s="87"/>
      <c r="E53" s="87"/>
      <c r="F53" s="87"/>
      <c r="G53" s="87" t="s">
        <v>119</v>
      </c>
      <c r="H53" s="88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</row>
    <row r="54" spans="1:54">
      <c r="B54" s="87"/>
      <c r="C54" s="87"/>
      <c r="D54" s="87"/>
      <c r="E54" s="87"/>
      <c r="F54" s="87"/>
      <c r="G54" s="87"/>
      <c r="H54" s="88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</row>
    <row r="55" spans="1:54">
      <c r="B55" s="87" t="s">
        <v>149</v>
      </c>
      <c r="C55" s="87"/>
      <c r="D55" s="87"/>
      <c r="E55" s="87"/>
      <c r="F55" s="87"/>
      <c r="G55" s="87"/>
      <c r="H55" s="88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</row>
    <row r="56" spans="1:54">
      <c r="B56" s="87"/>
      <c r="C56" s="87"/>
      <c r="D56" s="87"/>
      <c r="E56" s="87"/>
      <c r="F56" s="87"/>
      <c r="G56" s="87"/>
      <c r="H56" s="88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</row>
    <row r="57" spans="1:54">
      <c r="B57" s="87"/>
      <c r="C57" s="87"/>
      <c r="D57" s="87"/>
      <c r="E57" s="87"/>
      <c r="F57" s="87"/>
      <c r="G57" s="87"/>
      <c r="H57" s="88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</row>
    <row r="58" spans="1:54">
      <c r="B58" s="87" t="s">
        <v>150</v>
      </c>
      <c r="C58" s="87"/>
      <c r="D58" s="87"/>
      <c r="E58" s="87"/>
      <c r="F58" s="87"/>
      <c r="G58" s="87"/>
      <c r="H58" s="88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</row>
    <row r="59" spans="1:54">
      <c r="B59" s="87" t="s">
        <v>126</v>
      </c>
      <c r="C59" s="87"/>
      <c r="D59" s="87"/>
      <c r="E59" s="87"/>
      <c r="F59" s="87"/>
      <c r="G59" s="87"/>
      <c r="H59" s="88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</row>
    <row r="60" spans="1:54">
      <c r="B60" s="87"/>
      <c r="C60" s="87"/>
      <c r="D60" s="87"/>
      <c r="E60" s="87"/>
      <c r="F60" s="87"/>
      <c r="G60" s="87"/>
      <c r="H60" s="88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</row>
    <row r="61" spans="1:54">
      <c r="B61" s="87"/>
      <c r="C61" s="87"/>
      <c r="D61" s="87"/>
      <c r="E61" s="87"/>
      <c r="F61" s="87"/>
      <c r="G61" s="87"/>
      <c r="H61" s="88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</row>
    <row r="62" spans="1:54">
      <c r="A62" s="206"/>
      <c r="B62" s="87" t="s">
        <v>154</v>
      </c>
      <c r="C62" s="87"/>
      <c r="D62" s="87"/>
      <c r="E62" s="87"/>
      <c r="F62" s="87"/>
      <c r="G62" s="87"/>
      <c r="H62" s="88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</row>
    <row r="63" spans="1:54">
      <c r="A63" s="206"/>
      <c r="B63" s="87"/>
      <c r="C63" s="87" t="s">
        <v>151</v>
      </c>
      <c r="D63" s="87"/>
      <c r="E63" s="87"/>
      <c r="F63" s="87"/>
      <c r="G63" s="87"/>
      <c r="H63" s="88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</row>
    <row r="64" spans="1:54">
      <c r="A64" s="206"/>
      <c r="B64" s="87"/>
      <c r="C64" s="87" t="s">
        <v>152</v>
      </c>
      <c r="D64" s="87"/>
      <c r="E64" s="87"/>
      <c r="F64" s="87"/>
      <c r="G64" s="87"/>
      <c r="H64" s="88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</row>
    <row r="65" spans="1:54">
      <c r="A65" s="206"/>
      <c r="B65" s="87"/>
      <c r="C65" s="87" t="s">
        <v>153</v>
      </c>
      <c r="D65" s="87"/>
      <c r="E65" s="87"/>
      <c r="F65" s="87"/>
      <c r="G65" s="87"/>
      <c r="H65" s="88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</row>
    <row r="66" spans="1:54">
      <c r="A66" s="206"/>
      <c r="B66" s="87"/>
      <c r="C66" s="87"/>
      <c r="D66" s="87"/>
      <c r="E66" s="87"/>
      <c r="F66" s="87"/>
      <c r="G66" s="87"/>
      <c r="H66" s="88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</row>
    <row r="67" spans="1:54">
      <c r="A67" s="206"/>
      <c r="B67" s="87" t="s">
        <v>158</v>
      </c>
      <c r="C67" s="87"/>
      <c r="D67" s="87"/>
      <c r="E67" s="87"/>
      <c r="F67" s="87"/>
      <c r="G67" s="87"/>
      <c r="H67" s="88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</row>
    <row r="68" spans="1:54">
      <c r="A68" s="206"/>
      <c r="B68" s="87"/>
      <c r="C68" s="87"/>
      <c r="D68" s="87"/>
      <c r="E68" s="87"/>
      <c r="F68" s="87"/>
      <c r="G68" s="87"/>
      <c r="H68" s="88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</row>
    <row r="69" spans="1:54">
      <c r="A69" s="206"/>
      <c r="B69" s="87"/>
      <c r="C69" s="87" t="s">
        <v>155</v>
      </c>
      <c r="D69" s="87"/>
      <c r="E69" s="87"/>
      <c r="F69" s="87"/>
      <c r="G69" s="87"/>
      <c r="H69" s="88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</row>
    <row r="70" spans="1:54">
      <c r="A70" s="206"/>
      <c r="B70" s="87"/>
      <c r="C70" s="87" t="s">
        <v>156</v>
      </c>
      <c r="D70" s="87"/>
      <c r="E70" s="87"/>
      <c r="F70" s="87"/>
      <c r="G70" s="87"/>
      <c r="H70" s="88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</row>
    <row r="71" spans="1:54">
      <c r="A71" s="206"/>
      <c r="B71" s="87"/>
      <c r="C71" s="87" t="s">
        <v>157</v>
      </c>
      <c r="D71" s="87"/>
      <c r="E71" s="87"/>
      <c r="F71" s="87"/>
      <c r="G71" s="87"/>
      <c r="H71" s="88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</row>
    <row r="72" spans="1:54">
      <c r="A72" s="206"/>
      <c r="B72" s="87"/>
      <c r="C72" s="87"/>
      <c r="D72" s="87"/>
      <c r="E72" s="87"/>
      <c r="F72" s="87"/>
      <c r="G72" s="87"/>
      <c r="H72" s="88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</row>
    <row r="73" spans="1:54">
      <c r="A73" s="206"/>
      <c r="B73" s="87"/>
      <c r="C73" s="87"/>
      <c r="D73" s="87"/>
      <c r="E73" s="87"/>
      <c r="F73" s="87"/>
      <c r="G73" s="87"/>
      <c r="H73" s="88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</row>
    <row r="74" spans="1:54">
      <c r="A74" s="206"/>
      <c r="B74" s="87"/>
      <c r="C74" s="87"/>
      <c r="D74" s="87"/>
      <c r="E74" s="87"/>
      <c r="F74" s="87"/>
      <c r="G74" s="87"/>
      <c r="H74" s="88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</row>
    <row r="75" spans="1:54">
      <c r="A75" s="206"/>
      <c r="B75" s="87"/>
      <c r="C75" s="87"/>
      <c r="D75" s="87"/>
      <c r="E75" s="87"/>
      <c r="F75" s="87"/>
      <c r="G75" s="87"/>
      <c r="H75" s="88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</row>
    <row r="76" spans="1:54">
      <c r="A76" s="206"/>
      <c r="B76" s="87"/>
      <c r="C76" s="87"/>
      <c r="D76" s="87"/>
      <c r="E76" s="87"/>
      <c r="F76" s="87"/>
      <c r="G76" s="87"/>
      <c r="H76" s="88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</row>
    <row r="77" spans="1:54">
      <c r="A77" s="206"/>
      <c r="B77" s="87"/>
      <c r="C77" s="87"/>
      <c r="D77" s="87"/>
      <c r="E77" s="87"/>
      <c r="F77" s="87"/>
      <c r="G77" s="87"/>
      <c r="H77" s="88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</row>
    <row r="78" spans="1:54">
      <c r="A78" s="206"/>
      <c r="B78" s="87"/>
      <c r="C78" s="87"/>
      <c r="D78" s="87"/>
      <c r="E78" s="87"/>
      <c r="F78" s="87"/>
      <c r="G78" s="87"/>
      <c r="H78" s="88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</row>
    <row r="79" spans="1:54">
      <c r="A79" s="206"/>
      <c r="B79" s="87"/>
      <c r="C79" s="87"/>
      <c r="D79" s="87"/>
      <c r="E79" s="87"/>
      <c r="F79" s="87"/>
      <c r="G79" s="87"/>
      <c r="H79" s="88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</row>
    <row r="80" spans="1:54">
      <c r="A80" s="206"/>
      <c r="B80" s="87"/>
      <c r="C80" s="87"/>
      <c r="D80" s="87"/>
      <c r="E80" s="87"/>
      <c r="F80" s="87"/>
      <c r="G80" s="87"/>
      <c r="H80" s="88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</row>
    <row r="81" spans="1:54">
      <c r="A81" s="206"/>
      <c r="B81" s="87"/>
      <c r="C81" s="87"/>
      <c r="D81" s="87"/>
      <c r="E81" s="87"/>
      <c r="F81" s="87"/>
      <c r="G81" s="87"/>
      <c r="H81" s="88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</row>
    <row r="82" spans="1:54">
      <c r="A82" s="206"/>
      <c r="B82" s="87"/>
      <c r="C82" s="87"/>
      <c r="D82" s="87"/>
      <c r="E82" s="87"/>
      <c r="F82" s="87"/>
      <c r="G82" s="87"/>
      <c r="H82" s="88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</row>
    <row r="83" spans="1:54">
      <c r="A83" s="206"/>
      <c r="B83" s="87"/>
      <c r="C83" s="87"/>
      <c r="D83" s="87"/>
      <c r="E83" s="87"/>
      <c r="F83" s="87"/>
      <c r="G83" s="87"/>
      <c r="H83" s="88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</row>
    <row r="84" spans="1:54">
      <c r="A84" s="206"/>
      <c r="B84" s="87"/>
      <c r="C84" s="87"/>
      <c r="D84" s="87"/>
      <c r="E84" s="87"/>
      <c r="F84" s="87"/>
      <c r="G84" s="87"/>
      <c r="H84" s="88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</row>
    <row r="85" spans="1:54">
      <c r="A85" s="206"/>
      <c r="B85" s="87"/>
      <c r="C85" s="87"/>
      <c r="D85" s="87"/>
      <c r="E85" s="87"/>
      <c r="F85" s="87"/>
      <c r="G85" s="87"/>
      <c r="H85" s="88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</row>
    <row r="86" spans="1:54">
      <c r="A86" s="206"/>
      <c r="B86" s="87"/>
      <c r="C86" s="87"/>
      <c r="D86" s="87"/>
      <c r="E86" s="87"/>
      <c r="F86" s="87"/>
      <c r="G86" s="87"/>
      <c r="H86" s="88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</row>
    <row r="87" spans="1:54">
      <c r="A87" s="206"/>
      <c r="B87" s="87"/>
      <c r="C87" s="87"/>
      <c r="D87" s="87"/>
      <c r="E87" s="87"/>
      <c r="F87" s="87"/>
      <c r="G87" s="87"/>
      <c r="H87" s="88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</row>
    <row r="88" spans="1:54">
      <c r="A88" s="206"/>
      <c r="B88" s="87"/>
      <c r="C88" s="87"/>
      <c r="D88" s="87"/>
      <c r="E88" s="87"/>
      <c r="F88" s="87"/>
      <c r="G88" s="87"/>
      <c r="H88" s="88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</row>
    <row r="89" spans="1:54">
      <c r="A89" s="206"/>
      <c r="B89" s="87"/>
      <c r="C89" s="87"/>
      <c r="D89" s="87"/>
      <c r="E89" s="87"/>
      <c r="F89" s="87"/>
      <c r="G89" s="87"/>
      <c r="H89" s="88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</row>
    <row r="90" spans="1:54">
      <c r="A90" s="206"/>
      <c r="B90" s="87"/>
      <c r="C90" s="87"/>
      <c r="D90" s="87"/>
      <c r="E90" s="87"/>
      <c r="F90" s="87"/>
      <c r="G90" s="87"/>
      <c r="H90" s="88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</row>
    <row r="91" spans="1:54">
      <c r="A91" s="206"/>
      <c r="B91" s="87"/>
      <c r="C91" s="87"/>
      <c r="D91" s="87"/>
      <c r="E91" s="87"/>
      <c r="F91" s="87"/>
      <c r="G91" s="87"/>
      <c r="H91" s="88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</row>
    <row r="92" spans="1:54">
      <c r="A92" s="206"/>
      <c r="B92" s="87"/>
      <c r="C92" s="87"/>
      <c r="D92" s="87"/>
      <c r="E92" s="87"/>
      <c r="F92" s="87"/>
      <c r="G92" s="87"/>
      <c r="H92" s="88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</row>
    <row r="93" spans="1:54">
      <c r="A93" s="206"/>
      <c r="B93" s="87"/>
      <c r="C93" s="87"/>
      <c r="D93" s="87"/>
      <c r="E93" s="87"/>
      <c r="F93" s="87"/>
      <c r="G93" s="87"/>
      <c r="H93" s="88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</row>
    <row r="94" spans="1:54">
      <c r="A94" s="206"/>
      <c r="B94" s="87"/>
      <c r="C94" s="87"/>
      <c r="D94" s="87"/>
      <c r="E94" s="87"/>
      <c r="F94" s="87"/>
      <c r="G94" s="87"/>
      <c r="H94" s="88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</row>
    <row r="95" spans="1:54">
      <c r="A95" s="206"/>
      <c r="B95" s="87"/>
      <c r="C95" s="87"/>
      <c r="D95" s="87"/>
      <c r="E95" s="87"/>
      <c r="F95" s="87"/>
      <c r="G95" s="87"/>
      <c r="H95" s="88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</row>
    <row r="96" spans="1:54">
      <c r="A96" s="206"/>
      <c r="B96" s="87"/>
      <c r="C96" s="87"/>
      <c r="D96" s="87"/>
      <c r="E96" s="87"/>
      <c r="F96" s="87"/>
      <c r="G96" s="87"/>
      <c r="H96" s="88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</row>
    <row r="97" spans="1:54">
      <c r="A97" s="206"/>
      <c r="B97" s="87"/>
      <c r="C97" s="87"/>
      <c r="D97" s="87"/>
      <c r="E97" s="87"/>
      <c r="F97" s="87"/>
      <c r="G97" s="87"/>
      <c r="H97" s="88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</row>
    <row r="98" spans="1:54">
      <c r="A98" s="206"/>
      <c r="B98" s="87"/>
      <c r="C98" s="87"/>
      <c r="D98" s="87"/>
      <c r="E98" s="87"/>
      <c r="F98" s="87"/>
      <c r="G98" s="87"/>
      <c r="H98" s="88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</row>
    <row r="99" spans="1:54">
      <c r="A99" s="206"/>
      <c r="B99" s="87"/>
      <c r="C99" s="87"/>
      <c r="D99" s="87"/>
      <c r="E99" s="87"/>
      <c r="F99" s="87"/>
      <c r="G99" s="87"/>
      <c r="H99" s="88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</row>
    <row r="100" spans="1:54">
      <c r="A100" s="206"/>
      <c r="B100" s="87"/>
      <c r="C100" s="87"/>
      <c r="D100" s="87"/>
      <c r="E100" s="87"/>
      <c r="F100" s="87"/>
      <c r="G100" s="87"/>
      <c r="H100" s="88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</row>
    <row r="101" spans="1:54">
      <c r="A101" s="206"/>
      <c r="B101" s="87"/>
      <c r="C101" s="87"/>
      <c r="D101" s="87"/>
      <c r="E101" s="87"/>
      <c r="F101" s="87"/>
      <c r="G101" s="87"/>
      <c r="H101" s="88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</row>
    <row r="102" spans="1:54">
      <c r="A102" s="206"/>
      <c r="B102" s="87"/>
      <c r="C102" s="87"/>
      <c r="D102" s="87"/>
      <c r="E102" s="87"/>
      <c r="F102" s="87"/>
      <c r="G102" s="87"/>
      <c r="H102" s="88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</row>
    <row r="103" spans="1:54">
      <c r="A103" s="206"/>
      <c r="B103" s="87"/>
      <c r="C103" s="87"/>
      <c r="D103" s="87"/>
      <c r="E103" s="87"/>
      <c r="F103" s="87"/>
      <c r="G103" s="87"/>
      <c r="H103" s="88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</row>
    <row r="104" spans="1:54">
      <c r="A104" s="206"/>
      <c r="B104" s="87"/>
      <c r="C104" s="87"/>
      <c r="D104" s="87"/>
      <c r="E104" s="87"/>
      <c r="F104" s="87"/>
      <c r="G104" s="87"/>
      <c r="H104" s="88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</row>
  </sheetData>
  <mergeCells count="29">
    <mergeCell ref="G45:I45"/>
    <mergeCell ref="G46:I46"/>
    <mergeCell ref="G47:I47"/>
    <mergeCell ref="N37:O37"/>
    <mergeCell ref="N38:O38"/>
    <mergeCell ref="N39:O39"/>
    <mergeCell ref="G44:I44"/>
    <mergeCell ref="B29:E29"/>
    <mergeCell ref="B26:E26"/>
    <mergeCell ref="B27:E27"/>
    <mergeCell ref="B28:E28"/>
    <mergeCell ref="B21:L21"/>
    <mergeCell ref="C25:F25"/>
    <mergeCell ref="A1:AE1"/>
    <mergeCell ref="AE2:AE3"/>
    <mergeCell ref="AC2:AD2"/>
    <mergeCell ref="T2:U2"/>
    <mergeCell ref="A2:A3"/>
    <mergeCell ref="B2:B3"/>
    <mergeCell ref="C2:C3"/>
    <mergeCell ref="V2:W2"/>
    <mergeCell ref="X2:Y2"/>
    <mergeCell ref="Z2:AA2"/>
    <mergeCell ref="E2:F2"/>
    <mergeCell ref="P2:Q2"/>
    <mergeCell ref="K2:L2"/>
    <mergeCell ref="G2:I2"/>
    <mergeCell ref="M2:N2"/>
    <mergeCell ref="R2:S2"/>
  </mergeCells>
  <conditionalFormatting sqref="B4:B17">
    <cfRule type="cellIs" dxfId="234" priority="1" operator="equal">
      <formula>4</formula>
    </cfRule>
    <cfRule type="cellIs" dxfId="233" priority="2" operator="equal">
      <formula>3</formula>
    </cfRule>
    <cfRule type="cellIs" dxfId="232" priority="3" operator="equal">
      <formula>2</formula>
    </cfRule>
    <cfRule type="cellIs" dxfId="231" priority="4" operator="equal">
      <formula>1</formula>
    </cfRule>
  </conditionalFormatting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BP42"/>
  <sheetViews>
    <sheetView zoomScaleNormal="100" workbookViewId="0">
      <selection activeCell="F12" sqref="F12"/>
    </sheetView>
  </sheetViews>
  <sheetFormatPr baseColWidth="10" defaultColWidth="7.85546875" defaultRowHeight="15"/>
  <cols>
    <col min="1" max="1" width="15.7109375" style="1" bestFit="1" customWidth="1"/>
    <col min="2" max="2" width="8.85546875" style="2" bestFit="1" customWidth="1"/>
    <col min="3" max="3" width="12" style="2" customWidth="1"/>
    <col min="4" max="4" width="10" style="1" customWidth="1"/>
    <col min="5" max="6" width="6.28515625" style="1" customWidth="1"/>
    <col min="7" max="7" width="6" style="1" customWidth="1"/>
    <col min="8" max="8" width="5.7109375" style="1" customWidth="1"/>
    <col min="9" max="67" width="7.85546875" style="1"/>
    <col min="68" max="68" width="7.85546875" style="10"/>
    <col min="69" max="16384" width="7.85546875" style="1"/>
  </cols>
  <sheetData>
    <row r="1" spans="1:38" ht="18.75">
      <c r="A1" s="266" t="s">
        <v>3</v>
      </c>
      <c r="B1" s="266"/>
      <c r="C1" s="266"/>
      <c r="D1" s="124"/>
      <c r="E1" s="124"/>
      <c r="F1" s="12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ht="9" customHeight="1" thickBot="1">
      <c r="A2" s="17"/>
      <c r="B2" s="42"/>
      <c r="C2" s="42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38" ht="33.75" customHeight="1" thickBot="1">
      <c r="A3" s="262" t="s">
        <v>25</v>
      </c>
      <c r="B3" s="262" t="s">
        <v>39</v>
      </c>
      <c r="C3" s="264" t="s">
        <v>41</v>
      </c>
      <c r="D3" s="171" t="s">
        <v>51</v>
      </c>
      <c r="E3" s="43" t="s">
        <v>43</v>
      </c>
      <c r="F3" s="43" t="s">
        <v>44</v>
      </c>
      <c r="G3" s="43" t="s">
        <v>45</v>
      </c>
      <c r="H3" s="44" t="s">
        <v>81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38" ht="15.75" thickBot="1">
      <c r="A4" s="263"/>
      <c r="B4" s="263"/>
      <c r="C4" s="265"/>
      <c r="D4" s="123">
        <f>SUM(D5:D18)</f>
        <v>20</v>
      </c>
      <c r="E4" s="13">
        <f>SUM(E5:E18)</f>
        <v>1</v>
      </c>
      <c r="F4" s="14">
        <f>SUM(F5:F18)</f>
        <v>1</v>
      </c>
      <c r="G4" s="14">
        <f>SUM(G5:G18)</f>
        <v>1</v>
      </c>
      <c r="H4" s="15">
        <f>SUM(H5:H18)</f>
        <v>1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t="19.5" thickBot="1">
      <c r="A5" s="64" t="s">
        <v>26</v>
      </c>
      <c r="B5" s="40">
        <f>IF($D$4&gt;0,RANK($D5,$D$5:$D$18,),"")</f>
        <v>5</v>
      </c>
      <c r="C5" s="39">
        <f>(IF(D5&gt;0,1,0))*((IF(B5=1,10,0))+(IF(B5=2,6,0))+(IF(B5=3,3,0))+(IF(B5=4,1,0)))</f>
        <v>0</v>
      </c>
      <c r="D5" s="6">
        <f>SUM((E5)*10+(F5)*6+(G5)*3+(H5)*1)</f>
        <v>0</v>
      </c>
      <c r="E5" s="7"/>
      <c r="F5" s="8"/>
      <c r="G5" s="8"/>
      <c r="H5" s="9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ht="19.5" thickBot="1">
      <c r="A6" s="65" t="s">
        <v>27</v>
      </c>
      <c r="B6" s="45">
        <f t="shared" ref="B6:B18" si="0">IF($D$4&gt;0,RANK($D6,$D$5:$D$18,),"")</f>
        <v>5</v>
      </c>
      <c r="C6" s="45">
        <f t="shared" ref="C6:C18" si="1">(IF(D6&gt;0,1,0))*((IF(B6=1,10,0))+(IF(B6=2,6,0))+(IF(B6=3,3,0))+(IF(B6=4,1,0)))</f>
        <v>0</v>
      </c>
      <c r="D6" s="46">
        <f t="shared" ref="D6:D18" si="2">SUM((E6)*10+(F6)*6+(G6)*3+(H6)*1)</f>
        <v>0</v>
      </c>
      <c r="E6" s="47"/>
      <c r="F6" s="48"/>
      <c r="G6" s="48"/>
      <c r="H6" s="49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19.5" thickBot="1">
      <c r="A7" s="64" t="s">
        <v>28</v>
      </c>
      <c r="B7" s="40">
        <f t="shared" si="0"/>
        <v>5</v>
      </c>
      <c r="C7" s="39">
        <f t="shared" si="1"/>
        <v>0</v>
      </c>
      <c r="D7" s="6">
        <f t="shared" si="2"/>
        <v>0</v>
      </c>
      <c r="E7" s="7"/>
      <c r="F7" s="8"/>
      <c r="G7" s="8"/>
      <c r="H7" s="9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t="19.5" thickBot="1">
      <c r="A8" s="65" t="s">
        <v>29</v>
      </c>
      <c r="B8" s="45">
        <f t="shared" si="0"/>
        <v>5</v>
      </c>
      <c r="C8" s="45">
        <f t="shared" si="1"/>
        <v>0</v>
      </c>
      <c r="D8" s="46">
        <f t="shared" si="2"/>
        <v>0</v>
      </c>
      <c r="E8" s="47"/>
      <c r="F8" s="48"/>
      <c r="G8" s="48"/>
      <c r="H8" s="49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t="19.5" thickBot="1">
      <c r="A9" s="64" t="s">
        <v>30</v>
      </c>
      <c r="B9" s="40">
        <f t="shared" si="0"/>
        <v>5</v>
      </c>
      <c r="C9" s="39">
        <f t="shared" si="1"/>
        <v>0</v>
      </c>
      <c r="D9" s="6">
        <f t="shared" si="2"/>
        <v>0</v>
      </c>
      <c r="E9" s="7"/>
      <c r="F9" s="8"/>
      <c r="G9" s="8"/>
      <c r="H9" s="9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ht="19.5" thickBot="1">
      <c r="A10" s="65" t="s">
        <v>31</v>
      </c>
      <c r="B10" s="45">
        <f t="shared" si="0"/>
        <v>5</v>
      </c>
      <c r="C10" s="45">
        <f t="shared" si="1"/>
        <v>0</v>
      </c>
      <c r="D10" s="46">
        <f t="shared" si="2"/>
        <v>0</v>
      </c>
      <c r="E10" s="47"/>
      <c r="F10" s="48"/>
      <c r="G10" s="48"/>
      <c r="H10" s="49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ht="19.5" thickBot="1">
      <c r="A11" s="64" t="s">
        <v>32</v>
      </c>
      <c r="B11" s="40">
        <f t="shared" si="0"/>
        <v>5</v>
      </c>
      <c r="C11" s="39">
        <f t="shared" si="1"/>
        <v>0</v>
      </c>
      <c r="D11" s="6">
        <f t="shared" si="2"/>
        <v>0</v>
      </c>
      <c r="E11" s="7"/>
      <c r="F11" s="8"/>
      <c r="G11" s="8"/>
      <c r="H11" s="9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ht="19.5" thickBot="1">
      <c r="A12" s="65" t="s">
        <v>33</v>
      </c>
      <c r="B12" s="45">
        <f t="shared" si="0"/>
        <v>2</v>
      </c>
      <c r="C12" s="45">
        <f t="shared" si="1"/>
        <v>6</v>
      </c>
      <c r="D12" s="46">
        <f t="shared" si="2"/>
        <v>6</v>
      </c>
      <c r="E12" s="47"/>
      <c r="F12" s="48">
        <v>1</v>
      </c>
      <c r="G12" s="48"/>
      <c r="H12" s="49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ht="19.5" thickBot="1">
      <c r="A13" s="64" t="s">
        <v>35</v>
      </c>
      <c r="B13" s="40">
        <f t="shared" si="0"/>
        <v>3</v>
      </c>
      <c r="C13" s="39">
        <f t="shared" si="1"/>
        <v>3</v>
      </c>
      <c r="D13" s="6">
        <f t="shared" si="2"/>
        <v>3</v>
      </c>
      <c r="E13" s="7"/>
      <c r="F13" s="8"/>
      <c r="G13" s="8">
        <v>1</v>
      </c>
      <c r="H13" s="9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ht="19.5" thickBot="1">
      <c r="A14" s="65" t="s">
        <v>34</v>
      </c>
      <c r="B14" s="45">
        <f t="shared" si="0"/>
        <v>5</v>
      </c>
      <c r="C14" s="45">
        <f t="shared" si="1"/>
        <v>0</v>
      </c>
      <c r="D14" s="46">
        <f t="shared" si="2"/>
        <v>0</v>
      </c>
      <c r="E14" s="47"/>
      <c r="F14" s="48"/>
      <c r="G14" s="48"/>
      <c r="H14" s="49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ht="19.5" thickBot="1">
      <c r="A15" s="64" t="s">
        <v>40</v>
      </c>
      <c r="B15" s="40">
        <f t="shared" si="0"/>
        <v>5</v>
      </c>
      <c r="C15" s="39">
        <f t="shared" si="1"/>
        <v>0</v>
      </c>
      <c r="D15" s="6">
        <f t="shared" si="2"/>
        <v>0</v>
      </c>
      <c r="E15" s="7"/>
      <c r="F15" s="8"/>
      <c r="G15" s="8"/>
      <c r="H15" s="9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ht="19.5" thickBot="1">
      <c r="A16" s="65" t="s">
        <v>38</v>
      </c>
      <c r="B16" s="45">
        <f t="shared" si="0"/>
        <v>4</v>
      </c>
      <c r="C16" s="45">
        <f t="shared" si="1"/>
        <v>1</v>
      </c>
      <c r="D16" s="46">
        <f t="shared" si="2"/>
        <v>1</v>
      </c>
      <c r="E16" s="47"/>
      <c r="F16" s="48"/>
      <c r="G16" s="48"/>
      <c r="H16" s="49">
        <v>1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ht="19.5" thickBot="1">
      <c r="A17" s="64" t="s">
        <v>36</v>
      </c>
      <c r="B17" s="40">
        <f t="shared" si="0"/>
        <v>5</v>
      </c>
      <c r="C17" s="39">
        <f t="shared" si="1"/>
        <v>0</v>
      </c>
      <c r="D17" s="6">
        <f t="shared" si="2"/>
        <v>0</v>
      </c>
      <c r="E17" s="7"/>
      <c r="F17" s="8"/>
      <c r="G17" s="8"/>
      <c r="H17" s="9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ht="19.5" thickBot="1">
      <c r="A18" s="66" t="s">
        <v>37</v>
      </c>
      <c r="B18" s="45">
        <f t="shared" si="0"/>
        <v>1</v>
      </c>
      <c r="C18" s="45">
        <f t="shared" si="1"/>
        <v>10</v>
      </c>
      <c r="D18" s="121">
        <f t="shared" si="2"/>
        <v>10</v>
      </c>
      <c r="E18" s="54">
        <v>1</v>
      </c>
      <c r="F18" s="55"/>
      <c r="G18" s="55"/>
      <c r="H18" s="122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>
      <c r="A19" s="17"/>
      <c r="B19" s="42"/>
      <c r="C19" s="4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>
      <c r="A20" s="17"/>
      <c r="B20" s="42"/>
      <c r="C20" s="4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>
      <c r="A21" s="17" t="s">
        <v>129</v>
      </c>
      <c r="B21" s="42"/>
      <c r="C21" s="4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>
      <c r="A22" s="17"/>
      <c r="B22" s="42"/>
      <c r="C22" s="4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>
      <c r="A23" s="17"/>
      <c r="B23" s="42"/>
      <c r="C23" s="4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>
      <c r="A24" s="17"/>
      <c r="B24" s="42"/>
      <c r="C24" s="4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>
      <c r="A25" s="17"/>
      <c r="B25" s="42"/>
      <c r="C25" s="4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>
      <c r="A26" s="17"/>
      <c r="B26" s="42"/>
      <c r="C26" s="4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>
      <c r="A27" s="17"/>
      <c r="B27" s="42"/>
      <c r="C27" s="4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>
      <c r="A28" s="17"/>
      <c r="B28" s="42"/>
      <c r="C28" s="4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>
      <c r="A29" s="17"/>
      <c r="B29" s="42"/>
      <c r="C29" s="4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>
      <c r="A30" s="17"/>
      <c r="B30" s="42"/>
      <c r="C30" s="4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>
      <c r="A31" s="17"/>
      <c r="B31" s="42"/>
      <c r="C31" s="4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>
      <c r="A32" s="17"/>
      <c r="B32" s="42"/>
      <c r="C32" s="4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>
      <c r="A33" s="17"/>
      <c r="B33" s="42"/>
      <c r="C33" s="4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>
      <c r="A34" s="17"/>
      <c r="B34" s="42"/>
      <c r="C34" s="42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>
      <c r="A35" s="17"/>
      <c r="B35" s="42"/>
      <c r="C35" s="4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>
      <c r="A36" s="17"/>
      <c r="B36" s="42"/>
      <c r="C36" s="42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>
      <c r="A37" s="17"/>
      <c r="B37" s="42"/>
      <c r="C37" s="42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>
      <c r="A38" s="17"/>
      <c r="B38" s="42"/>
      <c r="C38" s="4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>
      <c r="A39" s="17"/>
      <c r="B39" s="42"/>
      <c r="C39" s="4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1:38">
      <c r="A40" s="17"/>
      <c r="B40" s="42"/>
      <c r="C40" s="4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spans="1:38">
      <c r="A41" s="17"/>
      <c r="B41" s="42"/>
      <c r="C41" s="4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>
      <c r="A42" s="17"/>
      <c r="B42" s="42"/>
      <c r="C42" s="4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</sheetData>
  <mergeCells count="4">
    <mergeCell ref="A3:A4"/>
    <mergeCell ref="B3:B4"/>
    <mergeCell ref="C3:C4"/>
    <mergeCell ref="A1:C1"/>
  </mergeCells>
  <conditionalFormatting sqref="E4:H4">
    <cfRule type="cellIs" dxfId="230" priority="16" operator="greaterThan">
      <formula>1</formula>
    </cfRule>
    <cfRule type="cellIs" dxfId="229" priority="17" operator="equal">
      <formula>1</formula>
    </cfRule>
    <cfRule type="cellIs" dxfId="228" priority="18" operator="equal">
      <formula>0</formula>
    </cfRule>
  </conditionalFormatting>
  <conditionalFormatting sqref="B5:B18">
    <cfRule type="cellIs" dxfId="227" priority="1" operator="equal">
      <formula>4</formula>
    </cfRule>
    <cfRule type="cellIs" dxfId="226" priority="2" operator="equal">
      <formula>3</formula>
    </cfRule>
    <cfRule type="cellIs" dxfId="225" priority="3" operator="equal">
      <formula>2</formula>
    </cfRule>
    <cfRule type="cellIs" dxfId="224" priority="4" operator="equal">
      <formula>1</formula>
    </cfRule>
  </conditionalFormatting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EH96"/>
  <sheetViews>
    <sheetView topLeftCell="A25" zoomScale="80" zoomScaleNormal="80" workbookViewId="0">
      <pane xSplit="1" topLeftCell="B1" activePane="topRight" state="frozen"/>
      <selection pane="topRight" activeCell="C7" sqref="C7"/>
    </sheetView>
  </sheetViews>
  <sheetFormatPr baseColWidth="10" defaultRowHeight="15"/>
  <cols>
    <col min="1" max="1" width="17" style="1" customWidth="1"/>
    <col min="2" max="2" width="9.5703125" style="1" bestFit="1" customWidth="1"/>
    <col min="3" max="3" width="11.42578125" style="1"/>
    <col min="4" max="4" width="10.42578125" style="1" customWidth="1"/>
    <col min="5" max="7" width="3.140625" style="1" bestFit="1" customWidth="1"/>
    <col min="8" max="8" width="3.140625" style="56" bestFit="1" customWidth="1"/>
    <col min="9" max="12" width="3.140625" style="1" bestFit="1" customWidth="1"/>
    <col min="13" max="13" width="3.140625" style="1" customWidth="1"/>
    <col min="14" max="29" width="3.140625" style="1" bestFit="1" customWidth="1"/>
    <col min="30" max="116" width="3" style="1" bestFit="1" customWidth="1"/>
    <col min="117" max="117" width="3" bestFit="1" customWidth="1"/>
    <col min="118" max="118" width="4.42578125" bestFit="1" customWidth="1"/>
    <col min="119" max="119" width="5.5703125" bestFit="1" customWidth="1"/>
    <col min="120" max="120" width="3" bestFit="1" customWidth="1"/>
    <col min="121" max="121" width="6.28515625" customWidth="1"/>
    <col min="122" max="122" width="3" style="1" bestFit="1" customWidth="1"/>
    <col min="123" max="123" width="4.42578125" style="1" bestFit="1" customWidth="1"/>
    <col min="124" max="125" width="3" style="1" bestFit="1" customWidth="1"/>
    <col min="126" max="129" width="11.42578125" style="1"/>
    <col min="130" max="133" width="11.42578125" style="1" hidden="1" customWidth="1"/>
    <col min="134" max="134" width="0" style="1" hidden="1" customWidth="1"/>
    <col min="139" max="16384" width="11.42578125" style="1"/>
  </cols>
  <sheetData>
    <row r="1" spans="1:133" ht="18.75">
      <c r="A1" s="69"/>
      <c r="B1" s="275" t="s">
        <v>58</v>
      </c>
      <c r="C1" s="275"/>
      <c r="D1" s="275"/>
      <c r="E1" s="275"/>
      <c r="F1" s="275"/>
      <c r="G1" s="275"/>
      <c r="H1" s="275"/>
      <c r="I1" s="27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</row>
    <row r="2" spans="1:133" ht="15.75" thickBot="1">
      <c r="A2" s="16"/>
      <c r="B2" s="16"/>
      <c r="C2" s="16"/>
      <c r="D2" s="16"/>
      <c r="E2" s="16"/>
      <c r="F2" s="16"/>
      <c r="G2" s="16"/>
      <c r="H2" s="8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</row>
    <row r="3" spans="1:133" ht="29.25" customHeight="1" thickBot="1">
      <c r="A3" s="291" t="s">
        <v>25</v>
      </c>
      <c r="B3" s="291" t="s">
        <v>56</v>
      </c>
      <c r="C3" s="294" t="s">
        <v>41</v>
      </c>
      <c r="D3" s="294" t="s">
        <v>51</v>
      </c>
      <c r="E3" s="267" t="s">
        <v>42</v>
      </c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9"/>
      <c r="U3" s="267" t="s">
        <v>46</v>
      </c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9"/>
      <c r="AK3" s="267" t="s">
        <v>47</v>
      </c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9"/>
      <c r="BA3" s="267" t="s">
        <v>48</v>
      </c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9"/>
      <c r="BQ3" s="267" t="s">
        <v>48</v>
      </c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9"/>
      <c r="CG3" s="267" t="s">
        <v>49</v>
      </c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9"/>
      <c r="CW3" s="267" t="s">
        <v>50</v>
      </c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268"/>
      <c r="DJ3" s="268"/>
      <c r="DK3" s="268"/>
      <c r="DL3" s="269"/>
      <c r="DM3" s="270" t="s">
        <v>60</v>
      </c>
      <c r="DN3" s="271"/>
      <c r="DO3" s="271"/>
      <c r="DP3" s="272"/>
      <c r="DQ3" s="16"/>
      <c r="DR3" s="288" t="s">
        <v>62</v>
      </c>
      <c r="DS3" s="289"/>
      <c r="DT3" s="289"/>
      <c r="DU3" s="290"/>
      <c r="DV3" s="16"/>
      <c r="DW3" s="16"/>
      <c r="DX3" s="16"/>
      <c r="DY3" s="16"/>
    </row>
    <row r="4" spans="1:133" ht="16.5" customHeight="1" thickBot="1">
      <c r="A4" s="292"/>
      <c r="B4" s="292"/>
      <c r="C4" s="295"/>
      <c r="D4" s="295"/>
      <c r="E4" s="270" t="s">
        <v>20</v>
      </c>
      <c r="F4" s="271"/>
      <c r="G4" s="271"/>
      <c r="H4" s="272"/>
      <c r="I4" s="270" t="s">
        <v>16</v>
      </c>
      <c r="J4" s="271"/>
      <c r="K4" s="271"/>
      <c r="L4" s="272"/>
      <c r="M4" s="270" t="s">
        <v>17</v>
      </c>
      <c r="N4" s="271"/>
      <c r="O4" s="271"/>
      <c r="P4" s="272"/>
      <c r="Q4" s="270" t="s">
        <v>19</v>
      </c>
      <c r="R4" s="271"/>
      <c r="S4" s="271"/>
      <c r="T4" s="272"/>
      <c r="U4" s="270" t="s">
        <v>20</v>
      </c>
      <c r="V4" s="271"/>
      <c r="W4" s="271"/>
      <c r="X4" s="272"/>
      <c r="Y4" s="270" t="s">
        <v>16</v>
      </c>
      <c r="Z4" s="271"/>
      <c r="AA4" s="271"/>
      <c r="AB4" s="272"/>
      <c r="AC4" s="270" t="s">
        <v>17</v>
      </c>
      <c r="AD4" s="271"/>
      <c r="AE4" s="271"/>
      <c r="AF4" s="272"/>
      <c r="AG4" s="270" t="s">
        <v>19</v>
      </c>
      <c r="AH4" s="271"/>
      <c r="AI4" s="271"/>
      <c r="AJ4" s="272"/>
      <c r="AK4" s="270" t="s">
        <v>20</v>
      </c>
      <c r="AL4" s="271"/>
      <c r="AM4" s="271"/>
      <c r="AN4" s="272"/>
      <c r="AO4" s="270" t="s">
        <v>16</v>
      </c>
      <c r="AP4" s="271"/>
      <c r="AQ4" s="271"/>
      <c r="AR4" s="272"/>
      <c r="AS4" s="270" t="s">
        <v>17</v>
      </c>
      <c r="AT4" s="271"/>
      <c r="AU4" s="271"/>
      <c r="AV4" s="272"/>
      <c r="AW4" s="270" t="s">
        <v>19</v>
      </c>
      <c r="AX4" s="271"/>
      <c r="AY4" s="271"/>
      <c r="AZ4" s="272"/>
      <c r="BA4" s="270" t="s">
        <v>20</v>
      </c>
      <c r="BB4" s="271"/>
      <c r="BC4" s="271"/>
      <c r="BD4" s="272"/>
      <c r="BE4" s="270" t="s">
        <v>16</v>
      </c>
      <c r="BF4" s="271"/>
      <c r="BG4" s="271"/>
      <c r="BH4" s="272"/>
      <c r="BI4" s="270" t="s">
        <v>17</v>
      </c>
      <c r="BJ4" s="271"/>
      <c r="BK4" s="271"/>
      <c r="BL4" s="272"/>
      <c r="BM4" s="270" t="s">
        <v>19</v>
      </c>
      <c r="BN4" s="271"/>
      <c r="BO4" s="271"/>
      <c r="BP4" s="272"/>
      <c r="BQ4" s="270" t="s">
        <v>20</v>
      </c>
      <c r="BR4" s="271"/>
      <c r="BS4" s="271"/>
      <c r="BT4" s="272"/>
      <c r="BU4" s="270" t="s">
        <v>16</v>
      </c>
      <c r="BV4" s="271"/>
      <c r="BW4" s="271"/>
      <c r="BX4" s="272"/>
      <c r="BY4" s="270" t="s">
        <v>17</v>
      </c>
      <c r="BZ4" s="271"/>
      <c r="CA4" s="271"/>
      <c r="CB4" s="272"/>
      <c r="CC4" s="270" t="s">
        <v>19</v>
      </c>
      <c r="CD4" s="271"/>
      <c r="CE4" s="271"/>
      <c r="CF4" s="272"/>
      <c r="CG4" s="270" t="s">
        <v>20</v>
      </c>
      <c r="CH4" s="271"/>
      <c r="CI4" s="271"/>
      <c r="CJ4" s="272"/>
      <c r="CK4" s="270" t="s">
        <v>16</v>
      </c>
      <c r="CL4" s="271"/>
      <c r="CM4" s="271"/>
      <c r="CN4" s="272"/>
      <c r="CO4" s="270" t="s">
        <v>17</v>
      </c>
      <c r="CP4" s="271"/>
      <c r="CQ4" s="271"/>
      <c r="CR4" s="272"/>
      <c r="CS4" s="270" t="s">
        <v>19</v>
      </c>
      <c r="CT4" s="271"/>
      <c r="CU4" s="271"/>
      <c r="CV4" s="272"/>
      <c r="CW4" s="270" t="s">
        <v>20</v>
      </c>
      <c r="CX4" s="271"/>
      <c r="CY4" s="271"/>
      <c r="CZ4" s="272"/>
      <c r="DA4" s="270" t="s">
        <v>16</v>
      </c>
      <c r="DB4" s="271"/>
      <c r="DC4" s="271"/>
      <c r="DD4" s="272"/>
      <c r="DE4" s="270" t="s">
        <v>17</v>
      </c>
      <c r="DF4" s="271"/>
      <c r="DG4" s="271"/>
      <c r="DH4" s="272"/>
      <c r="DI4" s="270" t="s">
        <v>19</v>
      </c>
      <c r="DJ4" s="271"/>
      <c r="DK4" s="271"/>
      <c r="DL4" s="272"/>
      <c r="DM4" s="270" t="s">
        <v>20</v>
      </c>
      <c r="DN4" s="271"/>
      <c r="DO4" s="271"/>
      <c r="DP4" s="272"/>
      <c r="DQ4" s="16"/>
      <c r="DR4" s="288" t="s">
        <v>20</v>
      </c>
      <c r="DS4" s="289"/>
      <c r="DT4" s="289"/>
      <c r="DU4" s="290"/>
      <c r="DV4" s="16"/>
      <c r="DW4" s="16"/>
      <c r="DX4" s="16"/>
      <c r="DY4" s="16"/>
      <c r="DZ4" s="60" t="s">
        <v>52</v>
      </c>
      <c r="EA4" s="61" t="s">
        <v>53</v>
      </c>
      <c r="EB4" s="61" t="s">
        <v>54</v>
      </c>
      <c r="EC4" s="62" t="s">
        <v>55</v>
      </c>
    </row>
    <row r="5" spans="1:133" ht="15.75" thickBot="1">
      <c r="A5" s="292"/>
      <c r="B5" s="292"/>
      <c r="C5" s="295"/>
      <c r="D5" s="295"/>
      <c r="E5" s="78" t="s">
        <v>43</v>
      </c>
      <c r="F5" s="79" t="s">
        <v>44</v>
      </c>
      <c r="G5" s="79" t="s">
        <v>45</v>
      </c>
      <c r="H5" s="80" t="s">
        <v>18</v>
      </c>
      <c r="I5" s="81" t="s">
        <v>43</v>
      </c>
      <c r="J5" s="82" t="s">
        <v>44</v>
      </c>
      <c r="K5" s="82" t="s">
        <v>45</v>
      </c>
      <c r="L5" s="83" t="s">
        <v>18</v>
      </c>
      <c r="M5" s="81" t="s">
        <v>43</v>
      </c>
      <c r="N5" s="82" t="s">
        <v>44</v>
      </c>
      <c r="O5" s="82" t="s">
        <v>45</v>
      </c>
      <c r="P5" s="83" t="s">
        <v>18</v>
      </c>
      <c r="Q5" s="81" t="s">
        <v>43</v>
      </c>
      <c r="R5" s="82" t="s">
        <v>44</v>
      </c>
      <c r="S5" s="82" t="s">
        <v>45</v>
      </c>
      <c r="T5" s="83" t="s">
        <v>18</v>
      </c>
      <c r="U5" s="81" t="s">
        <v>43</v>
      </c>
      <c r="V5" s="82" t="s">
        <v>44</v>
      </c>
      <c r="W5" s="82" t="s">
        <v>45</v>
      </c>
      <c r="X5" s="83" t="s">
        <v>18</v>
      </c>
      <c r="Y5" s="81" t="s">
        <v>43</v>
      </c>
      <c r="Z5" s="82" t="s">
        <v>44</v>
      </c>
      <c r="AA5" s="82" t="s">
        <v>45</v>
      </c>
      <c r="AB5" s="83" t="s">
        <v>18</v>
      </c>
      <c r="AC5" s="81" t="s">
        <v>43</v>
      </c>
      <c r="AD5" s="82" t="s">
        <v>44</v>
      </c>
      <c r="AE5" s="82" t="s">
        <v>45</v>
      </c>
      <c r="AF5" s="83" t="s">
        <v>18</v>
      </c>
      <c r="AG5" s="81" t="s">
        <v>43</v>
      </c>
      <c r="AH5" s="82" t="s">
        <v>44</v>
      </c>
      <c r="AI5" s="82" t="s">
        <v>45</v>
      </c>
      <c r="AJ5" s="83" t="s">
        <v>18</v>
      </c>
      <c r="AK5" s="78" t="s">
        <v>43</v>
      </c>
      <c r="AL5" s="79" t="s">
        <v>44</v>
      </c>
      <c r="AM5" s="79" t="s">
        <v>45</v>
      </c>
      <c r="AN5" s="80" t="s">
        <v>18</v>
      </c>
      <c r="AO5" s="81" t="s">
        <v>43</v>
      </c>
      <c r="AP5" s="82" t="s">
        <v>44</v>
      </c>
      <c r="AQ5" s="82" t="s">
        <v>45</v>
      </c>
      <c r="AR5" s="83" t="s">
        <v>18</v>
      </c>
      <c r="AS5" s="81" t="s">
        <v>43</v>
      </c>
      <c r="AT5" s="82" t="s">
        <v>44</v>
      </c>
      <c r="AU5" s="82" t="s">
        <v>45</v>
      </c>
      <c r="AV5" s="83" t="s">
        <v>18</v>
      </c>
      <c r="AW5" s="81" t="s">
        <v>43</v>
      </c>
      <c r="AX5" s="82" t="s">
        <v>44</v>
      </c>
      <c r="AY5" s="82" t="s">
        <v>45</v>
      </c>
      <c r="AZ5" s="83" t="s">
        <v>18</v>
      </c>
      <c r="BA5" s="81" t="s">
        <v>43</v>
      </c>
      <c r="BB5" s="82" t="s">
        <v>44</v>
      </c>
      <c r="BC5" s="82" t="s">
        <v>45</v>
      </c>
      <c r="BD5" s="83" t="s">
        <v>18</v>
      </c>
      <c r="BE5" s="81" t="s">
        <v>43</v>
      </c>
      <c r="BF5" s="82" t="s">
        <v>44</v>
      </c>
      <c r="BG5" s="82" t="s">
        <v>45</v>
      </c>
      <c r="BH5" s="83" t="s">
        <v>18</v>
      </c>
      <c r="BI5" s="81" t="s">
        <v>43</v>
      </c>
      <c r="BJ5" s="82" t="s">
        <v>44</v>
      </c>
      <c r="BK5" s="82" t="s">
        <v>45</v>
      </c>
      <c r="BL5" s="83" t="s">
        <v>18</v>
      </c>
      <c r="BM5" s="81" t="s">
        <v>43</v>
      </c>
      <c r="BN5" s="82" t="s">
        <v>44</v>
      </c>
      <c r="BO5" s="82" t="s">
        <v>45</v>
      </c>
      <c r="BP5" s="83" t="s">
        <v>18</v>
      </c>
      <c r="BQ5" s="78" t="s">
        <v>43</v>
      </c>
      <c r="BR5" s="79" t="s">
        <v>44</v>
      </c>
      <c r="BS5" s="79" t="s">
        <v>45</v>
      </c>
      <c r="BT5" s="80" t="s">
        <v>18</v>
      </c>
      <c r="BU5" s="81" t="s">
        <v>43</v>
      </c>
      <c r="BV5" s="82" t="s">
        <v>44</v>
      </c>
      <c r="BW5" s="82" t="s">
        <v>45</v>
      </c>
      <c r="BX5" s="83" t="s">
        <v>18</v>
      </c>
      <c r="BY5" s="81" t="s">
        <v>43</v>
      </c>
      <c r="BZ5" s="82" t="s">
        <v>44</v>
      </c>
      <c r="CA5" s="82" t="s">
        <v>45</v>
      </c>
      <c r="CB5" s="83" t="s">
        <v>18</v>
      </c>
      <c r="CC5" s="81" t="s">
        <v>43</v>
      </c>
      <c r="CD5" s="82" t="s">
        <v>44</v>
      </c>
      <c r="CE5" s="82" t="s">
        <v>45</v>
      </c>
      <c r="CF5" s="83" t="s">
        <v>18</v>
      </c>
      <c r="CG5" s="81" t="s">
        <v>43</v>
      </c>
      <c r="CH5" s="82" t="s">
        <v>44</v>
      </c>
      <c r="CI5" s="82" t="s">
        <v>45</v>
      </c>
      <c r="CJ5" s="83" t="s">
        <v>18</v>
      </c>
      <c r="CK5" s="81" t="s">
        <v>43</v>
      </c>
      <c r="CL5" s="82" t="s">
        <v>44</v>
      </c>
      <c r="CM5" s="82" t="s">
        <v>45</v>
      </c>
      <c r="CN5" s="83" t="s">
        <v>18</v>
      </c>
      <c r="CO5" s="81" t="s">
        <v>43</v>
      </c>
      <c r="CP5" s="82" t="s">
        <v>44</v>
      </c>
      <c r="CQ5" s="82" t="s">
        <v>45</v>
      </c>
      <c r="CR5" s="83" t="s">
        <v>18</v>
      </c>
      <c r="CS5" s="81" t="s">
        <v>43</v>
      </c>
      <c r="CT5" s="82" t="s">
        <v>44</v>
      </c>
      <c r="CU5" s="82" t="s">
        <v>45</v>
      </c>
      <c r="CV5" s="83" t="s">
        <v>18</v>
      </c>
      <c r="CW5" s="81" t="s">
        <v>43</v>
      </c>
      <c r="CX5" s="82" t="s">
        <v>44</v>
      </c>
      <c r="CY5" s="82" t="s">
        <v>45</v>
      </c>
      <c r="CZ5" s="83" t="s">
        <v>18</v>
      </c>
      <c r="DA5" s="81" t="s">
        <v>43</v>
      </c>
      <c r="DB5" s="82" t="s">
        <v>44</v>
      </c>
      <c r="DC5" s="82" t="s">
        <v>45</v>
      </c>
      <c r="DD5" s="83" t="s">
        <v>18</v>
      </c>
      <c r="DE5" s="81" t="s">
        <v>43</v>
      </c>
      <c r="DF5" s="82" t="s">
        <v>44</v>
      </c>
      <c r="DG5" s="82" t="s">
        <v>45</v>
      </c>
      <c r="DH5" s="83" t="s">
        <v>18</v>
      </c>
      <c r="DI5" s="81" t="s">
        <v>43</v>
      </c>
      <c r="DJ5" s="82" t="s">
        <v>44</v>
      </c>
      <c r="DK5" s="82" t="s">
        <v>45</v>
      </c>
      <c r="DL5" s="83" t="s">
        <v>18</v>
      </c>
      <c r="DM5" s="81" t="s">
        <v>43</v>
      </c>
      <c r="DN5" s="82" t="s">
        <v>44</v>
      </c>
      <c r="DO5" s="82" t="s">
        <v>45</v>
      </c>
      <c r="DP5" s="83" t="s">
        <v>18</v>
      </c>
      <c r="DQ5" s="16"/>
      <c r="DR5" s="110" t="s">
        <v>43</v>
      </c>
      <c r="DS5" s="110" t="s">
        <v>44</v>
      </c>
      <c r="DT5" s="110" t="s">
        <v>45</v>
      </c>
      <c r="DU5" s="110" t="s">
        <v>18</v>
      </c>
      <c r="DV5" s="16"/>
      <c r="DW5" s="16"/>
      <c r="DX5" s="16"/>
      <c r="DY5" s="16"/>
      <c r="DZ5" s="37">
        <v>1</v>
      </c>
      <c r="EA5" s="37">
        <v>2</v>
      </c>
      <c r="EB5" s="37">
        <v>3</v>
      </c>
      <c r="EC5" s="38">
        <v>4</v>
      </c>
    </row>
    <row r="6" spans="1:133" ht="15.75" thickBot="1">
      <c r="A6" s="293"/>
      <c r="B6" s="293"/>
      <c r="C6" s="296"/>
      <c r="D6" s="296"/>
      <c r="E6" s="112">
        <f t="shared" ref="E6:AJ6" si="0">SUM(E7:E20)</f>
        <v>1</v>
      </c>
      <c r="F6" s="111">
        <f t="shared" si="0"/>
        <v>1</v>
      </c>
      <c r="G6" s="111">
        <f t="shared" si="0"/>
        <v>1</v>
      </c>
      <c r="H6" s="111">
        <f t="shared" si="0"/>
        <v>0</v>
      </c>
      <c r="I6" s="111">
        <f t="shared" si="0"/>
        <v>1</v>
      </c>
      <c r="J6" s="111">
        <f t="shared" si="0"/>
        <v>1</v>
      </c>
      <c r="K6" s="111">
        <f t="shared" si="0"/>
        <v>1</v>
      </c>
      <c r="L6" s="111">
        <f t="shared" si="0"/>
        <v>0</v>
      </c>
      <c r="M6" s="111">
        <f t="shared" si="0"/>
        <v>0</v>
      </c>
      <c r="N6" s="111">
        <f t="shared" si="0"/>
        <v>0</v>
      </c>
      <c r="O6" s="111">
        <f t="shared" si="0"/>
        <v>0</v>
      </c>
      <c r="P6" s="111">
        <f t="shared" si="0"/>
        <v>0</v>
      </c>
      <c r="Q6" s="111">
        <f t="shared" si="0"/>
        <v>0</v>
      </c>
      <c r="R6" s="111">
        <f t="shared" si="0"/>
        <v>0</v>
      </c>
      <c r="S6" s="111">
        <f t="shared" si="0"/>
        <v>0</v>
      </c>
      <c r="T6" s="111">
        <f t="shared" si="0"/>
        <v>0</v>
      </c>
      <c r="U6" s="111">
        <f t="shared" si="0"/>
        <v>1</v>
      </c>
      <c r="V6" s="111">
        <f t="shared" si="0"/>
        <v>1</v>
      </c>
      <c r="W6" s="111">
        <f t="shared" si="0"/>
        <v>1</v>
      </c>
      <c r="X6" s="111">
        <f t="shared" si="0"/>
        <v>1</v>
      </c>
      <c r="Y6" s="111">
        <f t="shared" si="0"/>
        <v>0</v>
      </c>
      <c r="Z6" s="111">
        <f t="shared" si="0"/>
        <v>0</v>
      </c>
      <c r="AA6" s="111">
        <f t="shared" si="0"/>
        <v>0</v>
      </c>
      <c r="AB6" s="111">
        <f t="shared" si="0"/>
        <v>0</v>
      </c>
      <c r="AC6" s="111">
        <f t="shared" si="0"/>
        <v>0</v>
      </c>
      <c r="AD6" s="111">
        <f t="shared" si="0"/>
        <v>0</v>
      </c>
      <c r="AE6" s="111">
        <f t="shared" si="0"/>
        <v>0</v>
      </c>
      <c r="AF6" s="111">
        <f t="shared" si="0"/>
        <v>0</v>
      </c>
      <c r="AG6" s="111">
        <f t="shared" si="0"/>
        <v>0</v>
      </c>
      <c r="AH6" s="111">
        <f t="shared" si="0"/>
        <v>0</v>
      </c>
      <c r="AI6" s="111">
        <f t="shared" si="0"/>
        <v>0</v>
      </c>
      <c r="AJ6" s="111">
        <f t="shared" si="0"/>
        <v>0</v>
      </c>
      <c r="AK6" s="111">
        <f t="shared" ref="AK6:BP6" si="1">SUM(AK7:AK20)</f>
        <v>1</v>
      </c>
      <c r="AL6" s="111">
        <f t="shared" si="1"/>
        <v>1</v>
      </c>
      <c r="AM6" s="111">
        <f t="shared" si="1"/>
        <v>1</v>
      </c>
      <c r="AN6" s="111">
        <f t="shared" si="1"/>
        <v>1</v>
      </c>
      <c r="AO6" s="111">
        <f t="shared" si="1"/>
        <v>1</v>
      </c>
      <c r="AP6" s="111">
        <f t="shared" si="1"/>
        <v>1</v>
      </c>
      <c r="AQ6" s="111">
        <f t="shared" si="1"/>
        <v>1</v>
      </c>
      <c r="AR6" s="111">
        <f t="shared" si="1"/>
        <v>1</v>
      </c>
      <c r="AS6" s="111">
        <f t="shared" si="1"/>
        <v>0</v>
      </c>
      <c r="AT6" s="111">
        <f t="shared" si="1"/>
        <v>0</v>
      </c>
      <c r="AU6" s="111">
        <f t="shared" si="1"/>
        <v>0</v>
      </c>
      <c r="AV6" s="111">
        <f t="shared" si="1"/>
        <v>0</v>
      </c>
      <c r="AW6" s="111">
        <f t="shared" si="1"/>
        <v>0</v>
      </c>
      <c r="AX6" s="111">
        <f t="shared" si="1"/>
        <v>0</v>
      </c>
      <c r="AY6" s="111">
        <f t="shared" si="1"/>
        <v>0</v>
      </c>
      <c r="AZ6" s="111">
        <f t="shared" si="1"/>
        <v>0</v>
      </c>
      <c r="BA6" s="111">
        <f t="shared" si="1"/>
        <v>1</v>
      </c>
      <c r="BB6" s="111">
        <f t="shared" si="1"/>
        <v>1</v>
      </c>
      <c r="BC6" s="111">
        <f t="shared" si="1"/>
        <v>1</v>
      </c>
      <c r="BD6" s="111">
        <f t="shared" si="1"/>
        <v>0</v>
      </c>
      <c r="BE6" s="111">
        <f t="shared" si="1"/>
        <v>0</v>
      </c>
      <c r="BF6" s="111">
        <f t="shared" si="1"/>
        <v>0</v>
      </c>
      <c r="BG6" s="111">
        <f t="shared" si="1"/>
        <v>0</v>
      </c>
      <c r="BH6" s="111">
        <f t="shared" si="1"/>
        <v>0</v>
      </c>
      <c r="BI6" s="111">
        <f t="shared" si="1"/>
        <v>0</v>
      </c>
      <c r="BJ6" s="111">
        <f t="shared" si="1"/>
        <v>0</v>
      </c>
      <c r="BK6" s="111">
        <f t="shared" si="1"/>
        <v>0</v>
      </c>
      <c r="BL6" s="111">
        <f t="shared" si="1"/>
        <v>0</v>
      </c>
      <c r="BM6" s="111">
        <f t="shared" si="1"/>
        <v>0</v>
      </c>
      <c r="BN6" s="111">
        <f t="shared" si="1"/>
        <v>0</v>
      </c>
      <c r="BO6" s="111">
        <f t="shared" si="1"/>
        <v>0</v>
      </c>
      <c r="BP6" s="111">
        <f t="shared" si="1"/>
        <v>0</v>
      </c>
      <c r="BQ6" s="111">
        <f t="shared" ref="BQ6:CV6" si="2">SUM(BQ7:BQ20)</f>
        <v>0</v>
      </c>
      <c r="BR6" s="111">
        <f t="shared" si="2"/>
        <v>0</v>
      </c>
      <c r="BS6" s="111">
        <f t="shared" si="2"/>
        <v>0</v>
      </c>
      <c r="BT6" s="111">
        <f t="shared" si="2"/>
        <v>0</v>
      </c>
      <c r="BU6" s="111">
        <f t="shared" si="2"/>
        <v>0</v>
      </c>
      <c r="BV6" s="111">
        <f t="shared" si="2"/>
        <v>0</v>
      </c>
      <c r="BW6" s="111">
        <f t="shared" si="2"/>
        <v>0</v>
      </c>
      <c r="BX6" s="111">
        <f t="shared" si="2"/>
        <v>0</v>
      </c>
      <c r="BY6" s="111">
        <f t="shared" si="2"/>
        <v>0</v>
      </c>
      <c r="BZ6" s="111">
        <f t="shared" si="2"/>
        <v>0</v>
      </c>
      <c r="CA6" s="111">
        <f t="shared" si="2"/>
        <v>0</v>
      </c>
      <c r="CB6" s="111">
        <f t="shared" si="2"/>
        <v>0</v>
      </c>
      <c r="CC6" s="111">
        <f t="shared" si="2"/>
        <v>0</v>
      </c>
      <c r="CD6" s="111">
        <f t="shared" si="2"/>
        <v>0</v>
      </c>
      <c r="CE6" s="111">
        <f t="shared" si="2"/>
        <v>0</v>
      </c>
      <c r="CF6" s="111">
        <f t="shared" si="2"/>
        <v>0</v>
      </c>
      <c r="CG6" s="111">
        <f t="shared" si="2"/>
        <v>1</v>
      </c>
      <c r="CH6" s="111">
        <f t="shared" si="2"/>
        <v>1</v>
      </c>
      <c r="CI6" s="111">
        <f t="shared" si="2"/>
        <v>1</v>
      </c>
      <c r="CJ6" s="111">
        <f t="shared" si="2"/>
        <v>1</v>
      </c>
      <c r="CK6" s="111">
        <f t="shared" si="2"/>
        <v>0</v>
      </c>
      <c r="CL6" s="111">
        <f t="shared" si="2"/>
        <v>0</v>
      </c>
      <c r="CM6" s="111">
        <f t="shared" si="2"/>
        <v>0</v>
      </c>
      <c r="CN6" s="111">
        <f t="shared" si="2"/>
        <v>0</v>
      </c>
      <c r="CO6" s="111">
        <f t="shared" si="2"/>
        <v>0</v>
      </c>
      <c r="CP6" s="111">
        <f t="shared" si="2"/>
        <v>0</v>
      </c>
      <c r="CQ6" s="111">
        <f t="shared" si="2"/>
        <v>0</v>
      </c>
      <c r="CR6" s="111">
        <f t="shared" si="2"/>
        <v>0</v>
      </c>
      <c r="CS6" s="111">
        <f t="shared" si="2"/>
        <v>0</v>
      </c>
      <c r="CT6" s="111">
        <f t="shared" si="2"/>
        <v>0</v>
      </c>
      <c r="CU6" s="111">
        <f t="shared" si="2"/>
        <v>0</v>
      </c>
      <c r="CV6" s="111">
        <f t="shared" si="2"/>
        <v>0</v>
      </c>
      <c r="CW6" s="111">
        <f t="shared" ref="CW6:DP6" si="3">SUM(CW7:CW20)</f>
        <v>1</v>
      </c>
      <c r="CX6" s="111">
        <f t="shared" si="3"/>
        <v>1</v>
      </c>
      <c r="CY6" s="111">
        <f t="shared" si="3"/>
        <v>1</v>
      </c>
      <c r="CZ6" s="111">
        <f t="shared" si="3"/>
        <v>1</v>
      </c>
      <c r="DA6" s="111">
        <f t="shared" si="3"/>
        <v>0</v>
      </c>
      <c r="DB6" s="111">
        <f t="shared" si="3"/>
        <v>0</v>
      </c>
      <c r="DC6" s="111">
        <f t="shared" si="3"/>
        <v>0</v>
      </c>
      <c r="DD6" s="111">
        <f t="shared" si="3"/>
        <v>0</v>
      </c>
      <c r="DE6" s="111">
        <f t="shared" si="3"/>
        <v>0</v>
      </c>
      <c r="DF6" s="111">
        <f t="shared" si="3"/>
        <v>0</v>
      </c>
      <c r="DG6" s="111">
        <f t="shared" si="3"/>
        <v>0</v>
      </c>
      <c r="DH6" s="111">
        <f t="shared" si="3"/>
        <v>0</v>
      </c>
      <c r="DI6" s="111">
        <f t="shared" si="3"/>
        <v>0</v>
      </c>
      <c r="DJ6" s="111">
        <f t="shared" si="3"/>
        <v>0</v>
      </c>
      <c r="DK6" s="111">
        <f t="shared" si="3"/>
        <v>0</v>
      </c>
      <c r="DL6" s="111">
        <f t="shared" si="3"/>
        <v>0</v>
      </c>
      <c r="DM6" s="111">
        <f t="shared" si="3"/>
        <v>1</v>
      </c>
      <c r="DN6" s="111">
        <f t="shared" si="3"/>
        <v>1</v>
      </c>
      <c r="DO6" s="111">
        <f t="shared" si="3"/>
        <v>1</v>
      </c>
      <c r="DP6" s="111">
        <f t="shared" si="3"/>
        <v>0</v>
      </c>
      <c r="DQ6" s="16"/>
      <c r="DR6" s="50">
        <f>SUM(DR7:DR20)</f>
        <v>1</v>
      </c>
      <c r="DS6" s="50">
        <f>SUM(DS7:DS20)</f>
        <v>1</v>
      </c>
      <c r="DT6" s="50">
        <f>SUM(DT7:DT20)</f>
        <v>1</v>
      </c>
      <c r="DU6" s="50">
        <f>SUM(DU7:DU20)</f>
        <v>1</v>
      </c>
      <c r="DV6" s="16"/>
      <c r="DW6" s="16"/>
      <c r="DX6" s="16"/>
      <c r="DY6" s="16"/>
      <c r="DZ6" s="37"/>
      <c r="EA6" s="37"/>
      <c r="EB6" s="37"/>
      <c r="EC6" s="38"/>
    </row>
    <row r="7" spans="1:133" ht="19.5" thickBot="1">
      <c r="A7" s="64" t="s">
        <v>26</v>
      </c>
      <c r="B7" s="40">
        <f t="shared" ref="B7:B20" si="4">IF($ED$20&gt;0,RANK($D7,$D$7:$D$20,),"")</f>
        <v>2</v>
      </c>
      <c r="C7" s="36">
        <f>(IF(D7&gt;0,1,0))*((IF(B7=1,10,0))+(IF(B7=2,6,0))+(IF(B7=3,3,0))+(IF(B7=4,1,0)))</f>
        <v>6</v>
      </c>
      <c r="D7" s="63">
        <f t="shared" ref="D7:D20" si="5">SUM(DZ7:EC7)</f>
        <v>54.5</v>
      </c>
      <c r="E7" s="11">
        <v>1</v>
      </c>
      <c r="F7" s="12">
        <v>1</v>
      </c>
      <c r="G7" s="12"/>
      <c r="H7" s="51"/>
      <c r="I7" s="11"/>
      <c r="J7" s="12">
        <v>1</v>
      </c>
      <c r="K7" s="12"/>
      <c r="L7" s="51"/>
      <c r="M7" s="11"/>
      <c r="N7" s="12"/>
      <c r="O7" s="12"/>
      <c r="P7" s="51"/>
      <c r="Q7" s="11"/>
      <c r="R7" s="12"/>
      <c r="S7" s="12"/>
      <c r="T7" s="51"/>
      <c r="U7" s="11"/>
      <c r="V7" s="12">
        <v>1</v>
      </c>
      <c r="W7" s="12"/>
      <c r="X7" s="51"/>
      <c r="Y7" s="11"/>
      <c r="Z7" s="12"/>
      <c r="AA7" s="12"/>
      <c r="AB7" s="51"/>
      <c r="AC7" s="11"/>
      <c r="AD7" s="12"/>
      <c r="AE7" s="12"/>
      <c r="AF7" s="51"/>
      <c r="AG7" s="11"/>
      <c r="AH7" s="12"/>
      <c r="AI7" s="12"/>
      <c r="AJ7" s="51"/>
      <c r="AK7" s="11"/>
      <c r="AL7" s="12"/>
      <c r="AM7" s="12"/>
      <c r="AN7" s="51"/>
      <c r="AO7" s="11"/>
      <c r="AP7" s="12"/>
      <c r="AQ7" s="12">
        <v>1</v>
      </c>
      <c r="AR7" s="51"/>
      <c r="AS7" s="11"/>
      <c r="AT7" s="12"/>
      <c r="AU7" s="12"/>
      <c r="AV7" s="51"/>
      <c r="AW7" s="11"/>
      <c r="AX7" s="12"/>
      <c r="AY7" s="12"/>
      <c r="AZ7" s="51"/>
      <c r="BA7" s="11"/>
      <c r="BB7" s="12"/>
      <c r="BC7" s="12"/>
      <c r="BD7" s="51"/>
      <c r="BE7" s="11"/>
      <c r="BF7" s="12"/>
      <c r="BG7" s="12"/>
      <c r="BH7" s="51"/>
      <c r="BI7" s="11"/>
      <c r="BJ7" s="12"/>
      <c r="BK7" s="12"/>
      <c r="BL7" s="51"/>
      <c r="BM7" s="11"/>
      <c r="BN7" s="12"/>
      <c r="BO7" s="12"/>
      <c r="BP7" s="51"/>
      <c r="BQ7" s="11"/>
      <c r="BR7" s="12"/>
      <c r="BS7" s="12"/>
      <c r="BT7" s="51"/>
      <c r="BU7" s="11"/>
      <c r="BV7" s="12"/>
      <c r="BW7" s="12"/>
      <c r="BX7" s="51"/>
      <c r="BY7" s="11"/>
      <c r="BZ7" s="12"/>
      <c r="CA7" s="12"/>
      <c r="CB7" s="51"/>
      <c r="CC7" s="11"/>
      <c r="CD7" s="12"/>
      <c r="CE7" s="12"/>
      <c r="CF7" s="51"/>
      <c r="CG7" s="11"/>
      <c r="CH7" s="12"/>
      <c r="CI7" s="12">
        <v>1</v>
      </c>
      <c r="CJ7" s="51"/>
      <c r="CK7" s="11"/>
      <c r="CL7" s="12"/>
      <c r="CM7" s="12"/>
      <c r="CN7" s="51"/>
      <c r="CO7" s="11"/>
      <c r="CP7" s="12"/>
      <c r="CQ7" s="12"/>
      <c r="CR7" s="51"/>
      <c r="CS7" s="11"/>
      <c r="CT7" s="12"/>
      <c r="CU7" s="12"/>
      <c r="CV7" s="51"/>
      <c r="CW7" s="11">
        <v>1</v>
      </c>
      <c r="CX7" s="12">
        <v>1</v>
      </c>
      <c r="CY7" s="12"/>
      <c r="CZ7" s="51"/>
      <c r="DA7" s="11"/>
      <c r="DB7" s="12"/>
      <c r="DC7" s="12"/>
      <c r="DD7" s="51"/>
      <c r="DE7" s="11"/>
      <c r="DF7" s="12"/>
      <c r="DG7" s="12"/>
      <c r="DH7" s="51"/>
      <c r="DI7" s="11"/>
      <c r="DJ7" s="12"/>
      <c r="DK7" s="12"/>
      <c r="DL7" s="51"/>
      <c r="DM7" s="11"/>
      <c r="DN7" s="12">
        <v>0.5</v>
      </c>
      <c r="DO7" s="12"/>
      <c r="DP7" s="51"/>
      <c r="DQ7" s="16"/>
      <c r="DR7" s="11"/>
      <c r="DS7" s="12">
        <v>0.5</v>
      </c>
      <c r="DT7" s="12"/>
      <c r="DU7" s="51"/>
      <c r="DV7" s="16"/>
      <c r="DW7" s="16"/>
      <c r="DX7" s="16"/>
      <c r="DY7" s="16"/>
      <c r="DZ7" s="52">
        <f>(SUM(E7,I7,M7,Q7,U7,Y7,AC7,AG7,AK7,AO7,AS7,AW7,BA7,BE7,BI7,BM7,BQ7,BU7,BY7,CC7,CG7,CK7,CO7,CS7,CW7,DA7,DE7,DI7,DM7)*10)+((DR7/2)*10)</f>
        <v>20</v>
      </c>
      <c r="EA7" s="53">
        <f>(SUM(F7,J7,N7,R7,V7,Z7,AD7,AH7,AL7,AP7,AT7,AX7,BB7,BF7,BJ7,BN7,BR7,BV7,BZ7,CD7,CH7,CL7,CP7,CT7,CX7,DB7,DF7,DJ7,DN7)*(6))+((DS7/2)*6)</f>
        <v>28.5</v>
      </c>
      <c r="EB7" s="53">
        <f>(SUM(G7,K7,O7,S7,W7,AA7,AE7,AI7,AM7,AQ7,AU7,AY7,BC7,BG7,BK7,BO7,BS7,BW7,CA7,CE7,CI7,CM7,CQ7,CU7,CY7,DC7,DG7,DK7,DO7)*3)+((DT7/2)*3)</f>
        <v>6</v>
      </c>
      <c r="EC7" s="57">
        <f>(SUM(H7,L7,P7,T7,X7,AB7,AF7,AJ7,AN7,AR7,AV7,AZ7,BD7,BH7,BL7,BP7,BT7,BX7,CF7,CJ7,CB7,CN7,CR7,CV7,CZ7,DD7,DH7,DL7,DP7))+(DU7/2)</f>
        <v>0</v>
      </c>
    </row>
    <row r="8" spans="1:133" ht="19.5" thickBot="1">
      <c r="A8" s="73" t="s">
        <v>27</v>
      </c>
      <c r="B8" s="67">
        <f t="shared" si="4"/>
        <v>3</v>
      </c>
      <c r="C8" s="68">
        <f t="shared" ref="C8:C20" si="6">(IF(D8&gt;0,1,0))*((IF(B8=1,10,0))+(IF(B8=2,6,0))+(IF(B8=3,3,0))+(IF(B8=4,1,0)))</f>
        <v>3</v>
      </c>
      <c r="D8" s="69">
        <f t="shared" si="5"/>
        <v>20.75</v>
      </c>
      <c r="E8" s="74"/>
      <c r="F8" s="75"/>
      <c r="G8" s="75"/>
      <c r="H8" s="76"/>
      <c r="I8" s="74"/>
      <c r="J8" s="75"/>
      <c r="K8" s="75"/>
      <c r="L8" s="76"/>
      <c r="M8" s="74"/>
      <c r="N8" s="75"/>
      <c r="O8" s="75"/>
      <c r="P8" s="76"/>
      <c r="Q8" s="74"/>
      <c r="R8" s="75"/>
      <c r="S8" s="75"/>
      <c r="T8" s="76"/>
      <c r="U8" s="74"/>
      <c r="V8" s="75"/>
      <c r="W8" s="75"/>
      <c r="X8" s="76"/>
      <c r="Y8" s="74"/>
      <c r="Z8" s="75"/>
      <c r="AA8" s="75"/>
      <c r="AB8" s="76"/>
      <c r="AC8" s="74"/>
      <c r="AD8" s="75"/>
      <c r="AE8" s="75"/>
      <c r="AF8" s="76"/>
      <c r="AG8" s="74"/>
      <c r="AH8" s="75"/>
      <c r="AI8" s="75"/>
      <c r="AJ8" s="76"/>
      <c r="AK8" s="74">
        <v>1</v>
      </c>
      <c r="AL8" s="75"/>
      <c r="AM8" s="75"/>
      <c r="AN8" s="76"/>
      <c r="AO8" s="74"/>
      <c r="AP8" s="75"/>
      <c r="AQ8" s="75"/>
      <c r="AR8" s="76"/>
      <c r="AS8" s="74"/>
      <c r="AT8" s="75"/>
      <c r="AU8" s="75"/>
      <c r="AV8" s="76"/>
      <c r="AW8" s="74"/>
      <c r="AX8" s="75"/>
      <c r="AY8" s="75"/>
      <c r="AZ8" s="76"/>
      <c r="BA8" s="74"/>
      <c r="BB8" s="75"/>
      <c r="BC8" s="75"/>
      <c r="BD8" s="76"/>
      <c r="BE8" s="74"/>
      <c r="BF8" s="75"/>
      <c r="BG8" s="75"/>
      <c r="BH8" s="76"/>
      <c r="BI8" s="74"/>
      <c r="BJ8" s="75"/>
      <c r="BK8" s="75"/>
      <c r="BL8" s="76"/>
      <c r="BM8" s="74"/>
      <c r="BN8" s="75"/>
      <c r="BO8" s="75"/>
      <c r="BP8" s="76"/>
      <c r="BQ8" s="74"/>
      <c r="BR8" s="75"/>
      <c r="BS8" s="75"/>
      <c r="BT8" s="76"/>
      <c r="BU8" s="74"/>
      <c r="BV8" s="75"/>
      <c r="BW8" s="75"/>
      <c r="BX8" s="76"/>
      <c r="BY8" s="74"/>
      <c r="BZ8" s="75"/>
      <c r="CA8" s="75"/>
      <c r="CB8" s="76"/>
      <c r="CC8" s="74"/>
      <c r="CD8" s="75"/>
      <c r="CE8" s="75"/>
      <c r="CF8" s="76"/>
      <c r="CG8" s="74">
        <v>1</v>
      </c>
      <c r="CH8" s="75"/>
      <c r="CI8" s="75"/>
      <c r="CJ8" s="76"/>
      <c r="CK8" s="74"/>
      <c r="CL8" s="75"/>
      <c r="CM8" s="75"/>
      <c r="CN8" s="76"/>
      <c r="CO8" s="74"/>
      <c r="CP8" s="75"/>
      <c r="CQ8" s="75"/>
      <c r="CR8" s="76"/>
      <c r="CS8" s="74"/>
      <c r="CT8" s="75"/>
      <c r="CU8" s="75"/>
      <c r="CV8" s="76"/>
      <c r="CW8" s="74"/>
      <c r="CX8" s="75"/>
      <c r="CY8" s="75"/>
      <c r="CZ8" s="76"/>
      <c r="DA8" s="74"/>
      <c r="DB8" s="75"/>
      <c r="DC8" s="75"/>
      <c r="DD8" s="76"/>
      <c r="DE8" s="74"/>
      <c r="DF8" s="75"/>
      <c r="DG8" s="75"/>
      <c r="DH8" s="76"/>
      <c r="DI8" s="74"/>
      <c r="DJ8" s="75"/>
      <c r="DK8" s="75"/>
      <c r="DL8" s="76"/>
      <c r="DM8" s="74"/>
      <c r="DN8" s="75"/>
      <c r="DO8" s="75">
        <v>0.25</v>
      </c>
      <c r="DP8" s="76"/>
      <c r="DQ8" s="16"/>
      <c r="DR8" s="107"/>
      <c r="DS8" s="108"/>
      <c r="DT8" s="108"/>
      <c r="DU8" s="109"/>
      <c r="DV8" s="16"/>
      <c r="DW8" s="16"/>
      <c r="DX8" s="16"/>
      <c r="DY8" s="16"/>
      <c r="DZ8" s="52">
        <f t="shared" ref="DZ8:DZ20" si="7">(SUM(E8,I8,M8,Q8,U8,Y8,AC8,AG8,AK8,AO8,AS8,AW8,BA8,BE8,BI8,BM8,BQ8,BU8,BY8,CC8,CG8,CK8,CO8,CS8,CW8,DA8,DE8,DI8,DM8)*10)+((DR8/2)*10)</f>
        <v>20</v>
      </c>
      <c r="EA8" s="53">
        <f t="shared" ref="EA8:EA20" si="8">(SUM(F8,J8,N8,R8,V8,Z8,AD8,AH8,AL8,AP8,AT8,AX8,BB8,BF8,BJ8,BN8,BR8,BV8,BZ8,CD8,CH8,CL8,CP8,CT8,CX8,DB8,DF8,DJ8,DN8)*(6))+((DS8/2)*6)</f>
        <v>0</v>
      </c>
      <c r="EB8" s="53">
        <f t="shared" ref="EB8:EB20" si="9">(SUM(G8,K8,O8,S8,W8,AA8,AE8,AI8,AM8,AQ8,AU8,AY8,BC8,BG8,BK8,BO8,BS8,BW8,CA8,CE8,CI8,CM8,CQ8,CU8,CY8,DC8,DG8,DK8,DO8)*3)+((DT8/2)*3)</f>
        <v>0.75</v>
      </c>
      <c r="EC8" s="57">
        <f t="shared" ref="EC8:EC20" si="10">(SUM(H8,L8,P8,T8,X8,AB8,AF8,AJ8,AN8,AR8,AV8,AZ8,BD8,BH8,BL8,BP8,BT8,BX8,CF8,CJ8,CB8,CN8,CR8,CV8,CZ8,DD8,DH8,DL8,DP8))+(DU8/2)</f>
        <v>0</v>
      </c>
    </row>
    <row r="9" spans="1:133" ht="19.5" thickBot="1">
      <c r="A9" s="64" t="s">
        <v>28</v>
      </c>
      <c r="B9" s="40">
        <f t="shared" si="4"/>
        <v>1</v>
      </c>
      <c r="C9" s="36">
        <f t="shared" si="6"/>
        <v>10</v>
      </c>
      <c r="D9" s="63">
        <f t="shared" si="5"/>
        <v>67.5</v>
      </c>
      <c r="E9" s="11"/>
      <c r="F9" s="12"/>
      <c r="G9" s="12"/>
      <c r="H9" s="51"/>
      <c r="I9" s="11">
        <v>1</v>
      </c>
      <c r="J9" s="12"/>
      <c r="K9" s="12"/>
      <c r="L9" s="51"/>
      <c r="M9" s="11"/>
      <c r="N9" s="12"/>
      <c r="O9" s="12"/>
      <c r="P9" s="51"/>
      <c r="Q9" s="11"/>
      <c r="R9" s="12"/>
      <c r="S9" s="12"/>
      <c r="T9" s="51"/>
      <c r="U9" s="11">
        <v>1</v>
      </c>
      <c r="V9" s="12"/>
      <c r="W9" s="12"/>
      <c r="X9" s="51"/>
      <c r="Y9" s="11"/>
      <c r="Z9" s="12"/>
      <c r="AA9" s="12"/>
      <c r="AB9" s="51"/>
      <c r="AC9" s="11"/>
      <c r="AD9" s="12"/>
      <c r="AE9" s="12"/>
      <c r="AF9" s="51"/>
      <c r="AG9" s="11"/>
      <c r="AH9" s="12"/>
      <c r="AI9" s="12"/>
      <c r="AJ9" s="51"/>
      <c r="AK9" s="11"/>
      <c r="AL9" s="12"/>
      <c r="AM9" s="12"/>
      <c r="AN9" s="51">
        <v>1</v>
      </c>
      <c r="AO9" s="11">
        <v>1</v>
      </c>
      <c r="AP9" s="12"/>
      <c r="AQ9" s="12"/>
      <c r="AR9" s="51"/>
      <c r="AS9" s="11"/>
      <c r="AT9" s="12"/>
      <c r="AU9" s="12"/>
      <c r="AV9" s="51"/>
      <c r="AW9" s="11"/>
      <c r="AX9" s="12"/>
      <c r="AY9" s="12"/>
      <c r="AZ9" s="51"/>
      <c r="BA9" s="11">
        <v>1</v>
      </c>
      <c r="BB9" s="12"/>
      <c r="BC9" s="12">
        <v>1</v>
      </c>
      <c r="BD9" s="51"/>
      <c r="BE9" s="11"/>
      <c r="BF9" s="12"/>
      <c r="BG9" s="12"/>
      <c r="BH9" s="51"/>
      <c r="BI9" s="11"/>
      <c r="BJ9" s="12"/>
      <c r="BK9" s="12"/>
      <c r="BL9" s="51"/>
      <c r="BM9" s="11"/>
      <c r="BN9" s="12"/>
      <c r="BO9" s="12"/>
      <c r="BP9" s="51"/>
      <c r="BQ9" s="11"/>
      <c r="BR9" s="12"/>
      <c r="BS9" s="12"/>
      <c r="BT9" s="51"/>
      <c r="BU9" s="11"/>
      <c r="BV9" s="12"/>
      <c r="BW9" s="12"/>
      <c r="BX9" s="51"/>
      <c r="BY9" s="11"/>
      <c r="BZ9" s="12"/>
      <c r="CA9" s="12"/>
      <c r="CB9" s="51"/>
      <c r="CC9" s="11"/>
      <c r="CD9" s="12"/>
      <c r="CE9" s="12"/>
      <c r="CF9" s="51"/>
      <c r="CG9" s="11"/>
      <c r="CH9" s="12">
        <v>1</v>
      </c>
      <c r="CI9" s="12"/>
      <c r="CJ9" s="51">
        <v>1</v>
      </c>
      <c r="CK9" s="11"/>
      <c r="CL9" s="12"/>
      <c r="CM9" s="12"/>
      <c r="CN9" s="51"/>
      <c r="CO9" s="11"/>
      <c r="CP9" s="12"/>
      <c r="CQ9" s="12"/>
      <c r="CR9" s="51"/>
      <c r="CS9" s="11"/>
      <c r="CT9" s="12"/>
      <c r="CU9" s="12"/>
      <c r="CV9" s="51"/>
      <c r="CW9" s="11"/>
      <c r="CX9" s="12"/>
      <c r="CY9" s="12"/>
      <c r="CZ9" s="51">
        <v>1</v>
      </c>
      <c r="DA9" s="11"/>
      <c r="DB9" s="12"/>
      <c r="DC9" s="12"/>
      <c r="DD9" s="51"/>
      <c r="DE9" s="11"/>
      <c r="DF9" s="12"/>
      <c r="DG9" s="12"/>
      <c r="DH9" s="51"/>
      <c r="DI9" s="11"/>
      <c r="DJ9" s="12"/>
      <c r="DK9" s="12"/>
      <c r="DL9" s="51"/>
      <c r="DM9" s="11">
        <v>1</v>
      </c>
      <c r="DN9" s="12"/>
      <c r="DO9" s="12"/>
      <c r="DP9" s="51"/>
      <c r="DQ9" s="16"/>
      <c r="DR9" s="11">
        <v>1</v>
      </c>
      <c r="DS9" s="12"/>
      <c r="DT9" s="12"/>
      <c r="DU9" s="51">
        <v>1</v>
      </c>
      <c r="DV9" s="16"/>
      <c r="DW9" s="16"/>
      <c r="DX9" s="16"/>
      <c r="DY9" s="16"/>
      <c r="DZ9" s="52">
        <f t="shared" si="7"/>
        <v>55</v>
      </c>
      <c r="EA9" s="53">
        <f t="shared" si="8"/>
        <v>6</v>
      </c>
      <c r="EB9" s="53">
        <f t="shared" si="9"/>
        <v>3</v>
      </c>
      <c r="EC9" s="57">
        <f t="shared" si="10"/>
        <v>3.5</v>
      </c>
    </row>
    <row r="10" spans="1:133" ht="19.5" thickBot="1">
      <c r="A10" s="73" t="s">
        <v>29</v>
      </c>
      <c r="B10" s="67">
        <f t="shared" si="4"/>
        <v>5</v>
      </c>
      <c r="C10" s="68">
        <f t="shared" si="6"/>
        <v>0</v>
      </c>
      <c r="D10" s="69">
        <f t="shared" si="5"/>
        <v>13.5</v>
      </c>
      <c r="E10" s="74"/>
      <c r="F10" s="75"/>
      <c r="G10" s="75"/>
      <c r="H10" s="76"/>
      <c r="I10" s="74"/>
      <c r="J10" s="75"/>
      <c r="K10" s="75"/>
      <c r="L10" s="76"/>
      <c r="M10" s="74"/>
      <c r="N10" s="75"/>
      <c r="O10" s="75"/>
      <c r="P10" s="76"/>
      <c r="Q10" s="74"/>
      <c r="R10" s="75"/>
      <c r="S10" s="75"/>
      <c r="T10" s="76"/>
      <c r="U10" s="74"/>
      <c r="V10" s="75"/>
      <c r="W10" s="75"/>
      <c r="X10" s="76"/>
      <c r="Y10" s="74"/>
      <c r="Z10" s="75"/>
      <c r="AA10" s="75"/>
      <c r="AB10" s="76"/>
      <c r="AC10" s="74"/>
      <c r="AD10" s="75"/>
      <c r="AE10" s="75"/>
      <c r="AF10" s="76"/>
      <c r="AG10" s="74"/>
      <c r="AH10" s="75"/>
      <c r="AI10" s="75"/>
      <c r="AJ10" s="76"/>
      <c r="AK10" s="74"/>
      <c r="AL10" s="75">
        <v>1</v>
      </c>
      <c r="AM10" s="75"/>
      <c r="AN10" s="76"/>
      <c r="AO10" s="74"/>
      <c r="AP10" s="75"/>
      <c r="AQ10" s="75"/>
      <c r="AR10" s="76"/>
      <c r="AS10" s="74"/>
      <c r="AT10" s="75"/>
      <c r="AU10" s="75"/>
      <c r="AV10" s="76"/>
      <c r="AW10" s="74"/>
      <c r="AX10" s="75"/>
      <c r="AY10" s="75"/>
      <c r="AZ10" s="76"/>
      <c r="BA10" s="74"/>
      <c r="BB10" s="75">
        <v>1</v>
      </c>
      <c r="BC10" s="75"/>
      <c r="BD10" s="76"/>
      <c r="BE10" s="74"/>
      <c r="BF10" s="75"/>
      <c r="BG10" s="75"/>
      <c r="BH10" s="76"/>
      <c r="BI10" s="74"/>
      <c r="BJ10" s="75"/>
      <c r="BK10" s="75"/>
      <c r="BL10" s="76"/>
      <c r="BM10" s="74"/>
      <c r="BN10" s="75"/>
      <c r="BO10" s="75"/>
      <c r="BP10" s="76"/>
      <c r="BQ10" s="74"/>
      <c r="BR10" s="75"/>
      <c r="BS10" s="75"/>
      <c r="BT10" s="76"/>
      <c r="BU10" s="74"/>
      <c r="BV10" s="75"/>
      <c r="BW10" s="75"/>
      <c r="BX10" s="76"/>
      <c r="BY10" s="74"/>
      <c r="BZ10" s="75"/>
      <c r="CA10" s="75"/>
      <c r="CB10" s="76"/>
      <c r="CC10" s="74"/>
      <c r="CD10" s="75"/>
      <c r="CE10" s="75"/>
      <c r="CF10" s="76"/>
      <c r="CG10" s="74"/>
      <c r="CH10" s="75"/>
      <c r="CI10" s="75"/>
      <c r="CJ10" s="76"/>
      <c r="CK10" s="74"/>
      <c r="CL10" s="75"/>
      <c r="CM10" s="75"/>
      <c r="CN10" s="76"/>
      <c r="CO10" s="74"/>
      <c r="CP10" s="75"/>
      <c r="CQ10" s="75"/>
      <c r="CR10" s="76"/>
      <c r="CS10" s="74"/>
      <c r="CT10" s="75"/>
      <c r="CU10" s="75"/>
      <c r="CV10" s="76"/>
      <c r="CW10" s="74"/>
      <c r="CX10" s="75"/>
      <c r="CY10" s="75"/>
      <c r="CZ10" s="76"/>
      <c r="DA10" s="74"/>
      <c r="DB10" s="75"/>
      <c r="DC10" s="75"/>
      <c r="DD10" s="76"/>
      <c r="DE10" s="74"/>
      <c r="DF10" s="75"/>
      <c r="DG10" s="75"/>
      <c r="DH10" s="76"/>
      <c r="DI10" s="74"/>
      <c r="DJ10" s="75"/>
      <c r="DK10" s="75"/>
      <c r="DL10" s="76"/>
      <c r="DM10" s="74"/>
      <c r="DN10" s="75"/>
      <c r="DO10" s="75">
        <v>0.5</v>
      </c>
      <c r="DP10" s="76"/>
      <c r="DQ10" s="16"/>
      <c r="DR10" s="107"/>
      <c r="DS10" s="108"/>
      <c r="DT10" s="108"/>
      <c r="DU10" s="109"/>
      <c r="DV10" s="16"/>
      <c r="DW10" s="16"/>
      <c r="DX10" s="16"/>
      <c r="DY10" s="16"/>
      <c r="DZ10" s="52">
        <f t="shared" si="7"/>
        <v>0</v>
      </c>
      <c r="EA10" s="53">
        <f t="shared" si="8"/>
        <v>12</v>
      </c>
      <c r="EB10" s="53">
        <f t="shared" si="9"/>
        <v>1.5</v>
      </c>
      <c r="EC10" s="57">
        <f t="shared" si="10"/>
        <v>0</v>
      </c>
    </row>
    <row r="11" spans="1:133" ht="19.5" thickBot="1">
      <c r="A11" s="64" t="s">
        <v>30</v>
      </c>
      <c r="B11" s="40">
        <f t="shared" si="4"/>
        <v>6</v>
      </c>
      <c r="C11" s="36">
        <f t="shared" si="6"/>
        <v>0</v>
      </c>
      <c r="D11" s="63">
        <f t="shared" si="5"/>
        <v>6</v>
      </c>
      <c r="E11" s="11"/>
      <c r="F11" s="12"/>
      <c r="G11" s="12"/>
      <c r="H11" s="51"/>
      <c r="I11" s="11"/>
      <c r="J11" s="12"/>
      <c r="K11" s="12"/>
      <c r="L11" s="51"/>
      <c r="M11" s="11"/>
      <c r="N11" s="12"/>
      <c r="O11" s="12"/>
      <c r="P11" s="51"/>
      <c r="Q11" s="11"/>
      <c r="R11" s="12"/>
      <c r="S11" s="12"/>
      <c r="T11" s="51"/>
      <c r="U11" s="11"/>
      <c r="V11" s="12"/>
      <c r="W11" s="12"/>
      <c r="X11" s="51"/>
      <c r="Y11" s="11"/>
      <c r="Z11" s="12"/>
      <c r="AA11" s="12"/>
      <c r="AB11" s="51"/>
      <c r="AC11" s="11"/>
      <c r="AD11" s="12"/>
      <c r="AE11" s="12"/>
      <c r="AF11" s="51"/>
      <c r="AG11" s="11"/>
      <c r="AH11" s="12"/>
      <c r="AI11" s="12"/>
      <c r="AJ11" s="51"/>
      <c r="AK11" s="11"/>
      <c r="AL11" s="12"/>
      <c r="AM11" s="12"/>
      <c r="AN11" s="51"/>
      <c r="AO11" s="11"/>
      <c r="AP11" s="12">
        <v>1</v>
      </c>
      <c r="AQ11" s="12"/>
      <c r="AR11" s="51"/>
      <c r="AS11" s="11"/>
      <c r="AT11" s="12"/>
      <c r="AU11" s="12"/>
      <c r="AV11" s="51"/>
      <c r="AW11" s="11"/>
      <c r="AX11" s="12"/>
      <c r="AY11" s="12"/>
      <c r="AZ11" s="51"/>
      <c r="BA11" s="11"/>
      <c r="BB11" s="12"/>
      <c r="BC11" s="12"/>
      <c r="BD11" s="51"/>
      <c r="BE11" s="11"/>
      <c r="BF11" s="12"/>
      <c r="BG11" s="12"/>
      <c r="BH11" s="51"/>
      <c r="BI11" s="11"/>
      <c r="BJ11" s="12"/>
      <c r="BK11" s="12"/>
      <c r="BL11" s="51"/>
      <c r="BM11" s="11"/>
      <c r="BN11" s="12"/>
      <c r="BO11" s="12"/>
      <c r="BP11" s="51"/>
      <c r="BQ11" s="11"/>
      <c r="BR11" s="12"/>
      <c r="BS11" s="12"/>
      <c r="BT11" s="51"/>
      <c r="BU11" s="11"/>
      <c r="BV11" s="12"/>
      <c r="BW11" s="12"/>
      <c r="BX11" s="51"/>
      <c r="BY11" s="11"/>
      <c r="BZ11" s="12"/>
      <c r="CA11" s="12"/>
      <c r="CB11" s="51"/>
      <c r="CC11" s="11"/>
      <c r="CD11" s="12"/>
      <c r="CE11" s="12"/>
      <c r="CF11" s="51"/>
      <c r="CG11" s="11"/>
      <c r="CH11" s="12"/>
      <c r="CI11" s="12"/>
      <c r="CJ11" s="51"/>
      <c r="CK11" s="11"/>
      <c r="CL11" s="12"/>
      <c r="CM11" s="12"/>
      <c r="CN11" s="51"/>
      <c r="CO11" s="11"/>
      <c r="CP11" s="12"/>
      <c r="CQ11" s="12"/>
      <c r="CR11" s="51"/>
      <c r="CS11" s="11"/>
      <c r="CT11" s="12"/>
      <c r="CU11" s="12"/>
      <c r="CV11" s="51"/>
      <c r="CW11" s="11"/>
      <c r="CX11" s="12"/>
      <c r="CY11" s="12"/>
      <c r="CZ11" s="51"/>
      <c r="DA11" s="11"/>
      <c r="DB11" s="12"/>
      <c r="DC11" s="12"/>
      <c r="DD11" s="51"/>
      <c r="DE11" s="11"/>
      <c r="DF11" s="12"/>
      <c r="DG11" s="12"/>
      <c r="DH11" s="51"/>
      <c r="DI11" s="11"/>
      <c r="DJ11" s="12"/>
      <c r="DK11" s="12"/>
      <c r="DL11" s="51"/>
      <c r="DM11" s="11"/>
      <c r="DN11" s="12"/>
      <c r="DO11" s="12"/>
      <c r="DP11" s="51"/>
      <c r="DQ11" s="16"/>
      <c r="DR11" s="11"/>
      <c r="DS11" s="12"/>
      <c r="DT11" s="12"/>
      <c r="DU11" s="51"/>
      <c r="DV11" s="16"/>
      <c r="DW11" s="16"/>
      <c r="DX11" s="16"/>
      <c r="DY11" s="16"/>
      <c r="DZ11" s="52">
        <f t="shared" si="7"/>
        <v>0</v>
      </c>
      <c r="EA11" s="53">
        <f t="shared" si="8"/>
        <v>6</v>
      </c>
      <c r="EB11" s="53">
        <f t="shared" si="9"/>
        <v>0</v>
      </c>
      <c r="EC11" s="57">
        <f t="shared" si="10"/>
        <v>0</v>
      </c>
    </row>
    <row r="12" spans="1:133" ht="19.5" thickBot="1">
      <c r="A12" s="73" t="s">
        <v>31</v>
      </c>
      <c r="B12" s="67">
        <f t="shared" si="4"/>
        <v>8</v>
      </c>
      <c r="C12" s="68">
        <f t="shared" si="6"/>
        <v>0</v>
      </c>
      <c r="D12" s="69">
        <f t="shared" si="5"/>
        <v>0</v>
      </c>
      <c r="E12" s="74"/>
      <c r="F12" s="75"/>
      <c r="G12" s="75"/>
      <c r="H12" s="76"/>
      <c r="I12" s="74"/>
      <c r="J12" s="75"/>
      <c r="K12" s="75"/>
      <c r="L12" s="76"/>
      <c r="M12" s="74"/>
      <c r="N12" s="75"/>
      <c r="O12" s="75"/>
      <c r="P12" s="76"/>
      <c r="Q12" s="74"/>
      <c r="R12" s="75"/>
      <c r="S12" s="75"/>
      <c r="T12" s="76"/>
      <c r="U12" s="74"/>
      <c r="V12" s="75"/>
      <c r="W12" s="75"/>
      <c r="X12" s="76"/>
      <c r="Y12" s="74"/>
      <c r="Z12" s="75"/>
      <c r="AA12" s="75"/>
      <c r="AB12" s="76"/>
      <c r="AC12" s="74"/>
      <c r="AD12" s="75"/>
      <c r="AE12" s="75"/>
      <c r="AF12" s="76"/>
      <c r="AG12" s="74"/>
      <c r="AH12" s="75"/>
      <c r="AI12" s="75"/>
      <c r="AJ12" s="76"/>
      <c r="AK12" s="74"/>
      <c r="AL12" s="75"/>
      <c r="AM12" s="75"/>
      <c r="AN12" s="76"/>
      <c r="AO12" s="74"/>
      <c r="AP12" s="75"/>
      <c r="AQ12" s="75"/>
      <c r="AR12" s="76"/>
      <c r="AS12" s="74"/>
      <c r="AT12" s="75"/>
      <c r="AU12" s="75"/>
      <c r="AV12" s="76"/>
      <c r="AW12" s="74"/>
      <c r="AX12" s="75"/>
      <c r="AY12" s="75"/>
      <c r="AZ12" s="76"/>
      <c r="BA12" s="74"/>
      <c r="BB12" s="75"/>
      <c r="BC12" s="75"/>
      <c r="BD12" s="76"/>
      <c r="BE12" s="74"/>
      <c r="BF12" s="75"/>
      <c r="BG12" s="75"/>
      <c r="BH12" s="76"/>
      <c r="BI12" s="74"/>
      <c r="BJ12" s="75"/>
      <c r="BK12" s="75"/>
      <c r="BL12" s="76"/>
      <c r="BM12" s="74"/>
      <c r="BN12" s="75"/>
      <c r="BO12" s="75"/>
      <c r="BP12" s="76"/>
      <c r="BQ12" s="74"/>
      <c r="BR12" s="75"/>
      <c r="BS12" s="75"/>
      <c r="BT12" s="76"/>
      <c r="BU12" s="74"/>
      <c r="BV12" s="75"/>
      <c r="BW12" s="75"/>
      <c r="BX12" s="76"/>
      <c r="BY12" s="74"/>
      <c r="BZ12" s="75"/>
      <c r="CA12" s="75"/>
      <c r="CB12" s="76"/>
      <c r="CC12" s="74"/>
      <c r="CD12" s="75"/>
      <c r="CE12" s="75"/>
      <c r="CF12" s="76"/>
      <c r="CG12" s="74"/>
      <c r="CH12" s="75"/>
      <c r="CI12" s="75"/>
      <c r="CJ12" s="76"/>
      <c r="CK12" s="74"/>
      <c r="CL12" s="75"/>
      <c r="CM12" s="75"/>
      <c r="CN12" s="76"/>
      <c r="CO12" s="74"/>
      <c r="CP12" s="75"/>
      <c r="CQ12" s="75"/>
      <c r="CR12" s="76"/>
      <c r="CS12" s="74"/>
      <c r="CT12" s="75"/>
      <c r="CU12" s="75"/>
      <c r="CV12" s="76"/>
      <c r="CW12" s="74"/>
      <c r="CX12" s="75"/>
      <c r="CY12" s="75"/>
      <c r="CZ12" s="76"/>
      <c r="DA12" s="74"/>
      <c r="DB12" s="75"/>
      <c r="DC12" s="75"/>
      <c r="DD12" s="76"/>
      <c r="DE12" s="74"/>
      <c r="DF12" s="75"/>
      <c r="DG12" s="75"/>
      <c r="DH12" s="76"/>
      <c r="DI12" s="74"/>
      <c r="DJ12" s="75"/>
      <c r="DK12" s="75"/>
      <c r="DL12" s="76"/>
      <c r="DM12" s="74"/>
      <c r="DN12" s="75"/>
      <c r="DO12" s="75"/>
      <c r="DP12" s="76"/>
      <c r="DQ12" s="16"/>
      <c r="DR12" s="107"/>
      <c r="DS12" s="108"/>
      <c r="DT12" s="108"/>
      <c r="DU12" s="109"/>
      <c r="DV12" s="16"/>
      <c r="DW12" s="16"/>
      <c r="DX12" s="16"/>
      <c r="DY12" s="16"/>
      <c r="DZ12" s="52">
        <f t="shared" si="7"/>
        <v>0</v>
      </c>
      <c r="EA12" s="53">
        <f t="shared" si="8"/>
        <v>0</v>
      </c>
      <c r="EB12" s="53">
        <f t="shared" si="9"/>
        <v>0</v>
      </c>
      <c r="EC12" s="57">
        <f t="shared" si="10"/>
        <v>0</v>
      </c>
    </row>
    <row r="13" spans="1:133" ht="19.5" thickBot="1">
      <c r="A13" s="64" t="s">
        <v>32</v>
      </c>
      <c r="B13" s="40">
        <f t="shared" si="4"/>
        <v>8</v>
      </c>
      <c r="C13" s="36">
        <f t="shared" si="6"/>
        <v>0</v>
      </c>
      <c r="D13" s="63">
        <f t="shared" si="5"/>
        <v>0</v>
      </c>
      <c r="E13" s="11"/>
      <c r="F13" s="12"/>
      <c r="G13" s="12"/>
      <c r="H13" s="51"/>
      <c r="I13" s="11"/>
      <c r="J13" s="12"/>
      <c r="K13" s="12"/>
      <c r="L13" s="51"/>
      <c r="M13" s="11"/>
      <c r="N13" s="12"/>
      <c r="O13" s="12"/>
      <c r="P13" s="51"/>
      <c r="Q13" s="11"/>
      <c r="R13" s="12"/>
      <c r="S13" s="12"/>
      <c r="T13" s="51"/>
      <c r="U13" s="11"/>
      <c r="V13" s="12"/>
      <c r="W13" s="12"/>
      <c r="X13" s="51"/>
      <c r="Y13" s="11"/>
      <c r="Z13" s="12"/>
      <c r="AA13" s="12"/>
      <c r="AB13" s="51"/>
      <c r="AC13" s="11"/>
      <c r="AD13" s="12"/>
      <c r="AE13" s="12"/>
      <c r="AF13" s="51"/>
      <c r="AG13" s="11"/>
      <c r="AH13" s="12"/>
      <c r="AI13" s="12"/>
      <c r="AJ13" s="51"/>
      <c r="AK13" s="11"/>
      <c r="AL13" s="12"/>
      <c r="AM13" s="12"/>
      <c r="AN13" s="51"/>
      <c r="AO13" s="11"/>
      <c r="AP13" s="12"/>
      <c r="AQ13" s="12"/>
      <c r="AR13" s="51"/>
      <c r="AS13" s="11"/>
      <c r="AT13" s="12"/>
      <c r="AU13" s="12"/>
      <c r="AV13" s="51"/>
      <c r="AW13" s="11"/>
      <c r="AX13" s="12"/>
      <c r="AY13" s="12"/>
      <c r="AZ13" s="51"/>
      <c r="BA13" s="11"/>
      <c r="BB13" s="12"/>
      <c r="BC13" s="12"/>
      <c r="BD13" s="51"/>
      <c r="BE13" s="11"/>
      <c r="BF13" s="12"/>
      <c r="BG13" s="12"/>
      <c r="BH13" s="51"/>
      <c r="BI13" s="11"/>
      <c r="BJ13" s="12"/>
      <c r="BK13" s="12"/>
      <c r="BL13" s="51"/>
      <c r="BM13" s="11"/>
      <c r="BN13" s="12"/>
      <c r="BO13" s="12"/>
      <c r="BP13" s="51"/>
      <c r="BQ13" s="11"/>
      <c r="BR13" s="12"/>
      <c r="BS13" s="12"/>
      <c r="BT13" s="51"/>
      <c r="BU13" s="11"/>
      <c r="BV13" s="12"/>
      <c r="BW13" s="12"/>
      <c r="BX13" s="51"/>
      <c r="BY13" s="11"/>
      <c r="BZ13" s="12"/>
      <c r="CA13" s="12"/>
      <c r="CB13" s="51"/>
      <c r="CC13" s="11"/>
      <c r="CD13" s="12"/>
      <c r="CE13" s="12"/>
      <c r="CF13" s="51"/>
      <c r="CG13" s="11"/>
      <c r="CH13" s="12"/>
      <c r="CI13" s="12"/>
      <c r="CJ13" s="51"/>
      <c r="CK13" s="11"/>
      <c r="CL13" s="12"/>
      <c r="CM13" s="12"/>
      <c r="CN13" s="51"/>
      <c r="CO13" s="11"/>
      <c r="CP13" s="12"/>
      <c r="CQ13" s="12"/>
      <c r="CR13" s="51"/>
      <c r="CS13" s="11"/>
      <c r="CT13" s="12"/>
      <c r="CU13" s="12"/>
      <c r="CV13" s="51"/>
      <c r="CW13" s="11"/>
      <c r="CX13" s="12"/>
      <c r="CY13" s="12"/>
      <c r="CZ13" s="51"/>
      <c r="DA13" s="11"/>
      <c r="DB13" s="12"/>
      <c r="DC13" s="12"/>
      <c r="DD13" s="51"/>
      <c r="DE13" s="11"/>
      <c r="DF13" s="12"/>
      <c r="DG13" s="12"/>
      <c r="DH13" s="51"/>
      <c r="DI13" s="11"/>
      <c r="DJ13" s="12"/>
      <c r="DK13" s="12"/>
      <c r="DL13" s="51"/>
      <c r="DM13" s="11"/>
      <c r="DN13" s="12"/>
      <c r="DO13" s="12"/>
      <c r="DP13" s="51"/>
      <c r="DQ13" s="16"/>
      <c r="DR13" s="11"/>
      <c r="DS13" s="12"/>
      <c r="DT13" s="12"/>
      <c r="DU13" s="51"/>
      <c r="DV13" s="16"/>
      <c r="DW13" s="16"/>
      <c r="DX13" s="16"/>
      <c r="DY13" s="16"/>
      <c r="DZ13" s="52">
        <f t="shared" si="7"/>
        <v>0</v>
      </c>
      <c r="EA13" s="53">
        <f t="shared" si="8"/>
        <v>0</v>
      </c>
      <c r="EB13" s="53">
        <f t="shared" si="9"/>
        <v>0</v>
      </c>
      <c r="EC13" s="57">
        <f t="shared" si="10"/>
        <v>0</v>
      </c>
    </row>
    <row r="14" spans="1:133" ht="19.5" thickBot="1">
      <c r="A14" s="73" t="s">
        <v>33</v>
      </c>
      <c r="B14" s="67">
        <f t="shared" si="4"/>
        <v>7</v>
      </c>
      <c r="C14" s="68">
        <f t="shared" si="6"/>
        <v>0</v>
      </c>
      <c r="D14" s="69">
        <f t="shared" si="5"/>
        <v>3.75</v>
      </c>
      <c r="E14" s="74"/>
      <c r="F14" s="75"/>
      <c r="G14" s="75"/>
      <c r="H14" s="76"/>
      <c r="I14" s="74"/>
      <c r="J14" s="75"/>
      <c r="K14" s="75"/>
      <c r="L14" s="76"/>
      <c r="M14" s="74"/>
      <c r="N14" s="75"/>
      <c r="O14" s="75"/>
      <c r="P14" s="76"/>
      <c r="Q14" s="74"/>
      <c r="R14" s="75"/>
      <c r="S14" s="75"/>
      <c r="T14" s="76"/>
      <c r="U14" s="74"/>
      <c r="V14" s="75"/>
      <c r="W14" s="75"/>
      <c r="X14" s="76"/>
      <c r="Y14" s="74"/>
      <c r="Z14" s="75"/>
      <c r="AA14" s="75"/>
      <c r="AB14" s="76"/>
      <c r="AC14" s="74"/>
      <c r="AD14" s="75"/>
      <c r="AE14" s="75"/>
      <c r="AF14" s="76"/>
      <c r="AG14" s="74"/>
      <c r="AH14" s="75"/>
      <c r="AI14" s="75"/>
      <c r="AJ14" s="76"/>
      <c r="AK14" s="74"/>
      <c r="AL14" s="75"/>
      <c r="AM14" s="75">
        <v>1</v>
      </c>
      <c r="AN14" s="76"/>
      <c r="AO14" s="74"/>
      <c r="AP14" s="75"/>
      <c r="AQ14" s="75"/>
      <c r="AR14" s="76"/>
      <c r="AS14" s="74"/>
      <c r="AT14" s="75"/>
      <c r="AU14" s="75"/>
      <c r="AV14" s="76"/>
      <c r="AW14" s="74"/>
      <c r="AX14" s="75"/>
      <c r="AY14" s="75"/>
      <c r="AZ14" s="76"/>
      <c r="BA14" s="74"/>
      <c r="BB14" s="75"/>
      <c r="BC14" s="75"/>
      <c r="BD14" s="76"/>
      <c r="BE14" s="74"/>
      <c r="BF14" s="75"/>
      <c r="BG14" s="75"/>
      <c r="BH14" s="76"/>
      <c r="BI14" s="74"/>
      <c r="BJ14" s="75"/>
      <c r="BK14" s="75"/>
      <c r="BL14" s="76"/>
      <c r="BM14" s="74"/>
      <c r="BN14" s="75"/>
      <c r="BO14" s="75"/>
      <c r="BP14" s="76"/>
      <c r="BQ14" s="74"/>
      <c r="BR14" s="75"/>
      <c r="BS14" s="75"/>
      <c r="BT14" s="76"/>
      <c r="BU14" s="74"/>
      <c r="BV14" s="75"/>
      <c r="BW14" s="75"/>
      <c r="BX14" s="76"/>
      <c r="BY14" s="74"/>
      <c r="BZ14" s="75"/>
      <c r="CA14" s="75"/>
      <c r="CB14" s="76"/>
      <c r="CC14" s="74"/>
      <c r="CD14" s="75"/>
      <c r="CE14" s="75"/>
      <c r="CF14" s="76"/>
      <c r="CG14" s="74"/>
      <c r="CH14" s="75"/>
      <c r="CI14" s="75"/>
      <c r="CJ14" s="76"/>
      <c r="CK14" s="74"/>
      <c r="CL14" s="75"/>
      <c r="CM14" s="75"/>
      <c r="CN14" s="76"/>
      <c r="CO14" s="74"/>
      <c r="CP14" s="75"/>
      <c r="CQ14" s="75"/>
      <c r="CR14" s="76"/>
      <c r="CS14" s="74"/>
      <c r="CT14" s="75"/>
      <c r="CU14" s="75"/>
      <c r="CV14" s="76"/>
      <c r="CW14" s="74"/>
      <c r="CX14" s="75"/>
      <c r="CY14" s="75"/>
      <c r="CZ14" s="76"/>
      <c r="DA14" s="74"/>
      <c r="DB14" s="75"/>
      <c r="DC14" s="75"/>
      <c r="DD14" s="76"/>
      <c r="DE14" s="74"/>
      <c r="DF14" s="75"/>
      <c r="DG14" s="75"/>
      <c r="DH14" s="76"/>
      <c r="DI14" s="74"/>
      <c r="DJ14" s="75"/>
      <c r="DK14" s="75"/>
      <c r="DL14" s="76"/>
      <c r="DM14" s="74"/>
      <c r="DN14" s="75"/>
      <c r="DO14" s="75">
        <v>0.25</v>
      </c>
      <c r="DP14" s="76"/>
      <c r="DQ14" s="16"/>
      <c r="DR14" s="107"/>
      <c r="DS14" s="108"/>
      <c r="DT14" s="108"/>
      <c r="DU14" s="109"/>
      <c r="DV14" s="16"/>
      <c r="DW14" s="16"/>
      <c r="DX14" s="16"/>
      <c r="DY14" s="16"/>
      <c r="DZ14" s="52">
        <f t="shared" si="7"/>
        <v>0</v>
      </c>
      <c r="EA14" s="53">
        <f t="shared" si="8"/>
        <v>0</v>
      </c>
      <c r="EB14" s="53">
        <f t="shared" si="9"/>
        <v>3.75</v>
      </c>
      <c r="EC14" s="57">
        <f t="shared" si="10"/>
        <v>0</v>
      </c>
    </row>
    <row r="15" spans="1:133" ht="19.5" thickBot="1">
      <c r="A15" s="64" t="s">
        <v>35</v>
      </c>
      <c r="B15" s="40">
        <f t="shared" si="4"/>
        <v>8</v>
      </c>
      <c r="C15" s="36">
        <f t="shared" si="6"/>
        <v>0</v>
      </c>
      <c r="D15" s="63">
        <f t="shared" si="5"/>
        <v>0</v>
      </c>
      <c r="E15" s="11"/>
      <c r="F15" s="12"/>
      <c r="G15" s="12"/>
      <c r="H15" s="51"/>
      <c r="I15" s="11"/>
      <c r="J15" s="12"/>
      <c r="K15" s="12"/>
      <c r="L15" s="51"/>
      <c r="M15" s="11"/>
      <c r="N15" s="12"/>
      <c r="O15" s="12"/>
      <c r="P15" s="51"/>
      <c r="Q15" s="11"/>
      <c r="R15" s="12"/>
      <c r="S15" s="12"/>
      <c r="T15" s="51"/>
      <c r="U15" s="11"/>
      <c r="V15" s="12"/>
      <c r="W15" s="12"/>
      <c r="X15" s="51"/>
      <c r="Y15" s="11"/>
      <c r="Z15" s="12"/>
      <c r="AA15" s="12"/>
      <c r="AB15" s="51"/>
      <c r="AC15" s="11"/>
      <c r="AD15" s="12"/>
      <c r="AE15" s="12"/>
      <c r="AF15" s="51"/>
      <c r="AG15" s="11"/>
      <c r="AH15" s="12"/>
      <c r="AI15" s="12"/>
      <c r="AJ15" s="51"/>
      <c r="AK15" s="11"/>
      <c r="AL15" s="12"/>
      <c r="AM15" s="12"/>
      <c r="AN15" s="51"/>
      <c r="AO15" s="11"/>
      <c r="AP15" s="12"/>
      <c r="AQ15" s="12"/>
      <c r="AR15" s="51"/>
      <c r="AS15" s="11"/>
      <c r="AT15" s="12"/>
      <c r="AU15" s="12"/>
      <c r="AV15" s="51"/>
      <c r="AW15" s="11"/>
      <c r="AX15" s="12"/>
      <c r="AY15" s="12"/>
      <c r="AZ15" s="51"/>
      <c r="BA15" s="11"/>
      <c r="BB15" s="12"/>
      <c r="BC15" s="12"/>
      <c r="BD15" s="51"/>
      <c r="BE15" s="11"/>
      <c r="BF15" s="12"/>
      <c r="BG15" s="12"/>
      <c r="BH15" s="51"/>
      <c r="BI15" s="11"/>
      <c r="BJ15" s="12"/>
      <c r="BK15" s="12"/>
      <c r="BL15" s="51"/>
      <c r="BM15" s="11"/>
      <c r="BN15" s="12"/>
      <c r="BO15" s="12"/>
      <c r="BP15" s="51"/>
      <c r="BQ15" s="11"/>
      <c r="BR15" s="12"/>
      <c r="BS15" s="12"/>
      <c r="BT15" s="51"/>
      <c r="BU15" s="11"/>
      <c r="BV15" s="12"/>
      <c r="BW15" s="12"/>
      <c r="BX15" s="51"/>
      <c r="BY15" s="11"/>
      <c r="BZ15" s="12"/>
      <c r="CA15" s="12"/>
      <c r="CB15" s="51"/>
      <c r="CC15" s="11"/>
      <c r="CD15" s="12"/>
      <c r="CE15" s="12"/>
      <c r="CF15" s="51"/>
      <c r="CG15" s="11"/>
      <c r="CH15" s="12"/>
      <c r="CI15" s="12"/>
      <c r="CJ15" s="51"/>
      <c r="CK15" s="11"/>
      <c r="CL15" s="12"/>
      <c r="CM15" s="12"/>
      <c r="CN15" s="51"/>
      <c r="CO15" s="11"/>
      <c r="CP15" s="12"/>
      <c r="CQ15" s="12"/>
      <c r="CR15" s="51"/>
      <c r="CS15" s="11"/>
      <c r="CT15" s="12"/>
      <c r="CU15" s="12"/>
      <c r="CV15" s="51"/>
      <c r="CW15" s="11"/>
      <c r="CX15" s="12"/>
      <c r="CY15" s="12"/>
      <c r="CZ15" s="51"/>
      <c r="DA15" s="11"/>
      <c r="DB15" s="12"/>
      <c r="DC15" s="12"/>
      <c r="DD15" s="51"/>
      <c r="DE15" s="11"/>
      <c r="DF15" s="12"/>
      <c r="DG15" s="12"/>
      <c r="DH15" s="51"/>
      <c r="DI15" s="11"/>
      <c r="DJ15" s="12"/>
      <c r="DK15" s="12"/>
      <c r="DL15" s="51"/>
      <c r="DM15" s="11"/>
      <c r="DN15" s="12"/>
      <c r="DO15" s="12"/>
      <c r="DP15" s="51"/>
      <c r="DQ15" s="16"/>
      <c r="DR15" s="11"/>
      <c r="DS15" s="12"/>
      <c r="DT15" s="12"/>
      <c r="DU15" s="51"/>
      <c r="DV15" s="16"/>
      <c r="DW15" s="16"/>
      <c r="DX15" s="16"/>
      <c r="DY15" s="16"/>
      <c r="DZ15" s="52">
        <f t="shared" si="7"/>
        <v>0</v>
      </c>
      <c r="EA15" s="53">
        <f t="shared" si="8"/>
        <v>0</v>
      </c>
      <c r="EB15" s="53">
        <f t="shared" si="9"/>
        <v>0</v>
      </c>
      <c r="EC15" s="57">
        <f t="shared" si="10"/>
        <v>0</v>
      </c>
    </row>
    <row r="16" spans="1:133" ht="19.5" thickBot="1">
      <c r="A16" s="73" t="s">
        <v>34</v>
      </c>
      <c r="B16" s="67">
        <f t="shared" si="4"/>
        <v>8</v>
      </c>
      <c r="C16" s="68">
        <f t="shared" si="6"/>
        <v>0</v>
      </c>
      <c r="D16" s="69">
        <f t="shared" si="5"/>
        <v>0</v>
      </c>
      <c r="E16" s="74"/>
      <c r="F16" s="75"/>
      <c r="G16" s="75"/>
      <c r="H16" s="76"/>
      <c r="I16" s="74"/>
      <c r="J16" s="75"/>
      <c r="K16" s="75"/>
      <c r="L16" s="76"/>
      <c r="M16" s="74"/>
      <c r="N16" s="75"/>
      <c r="O16" s="75"/>
      <c r="P16" s="76"/>
      <c r="Q16" s="74"/>
      <c r="R16" s="75"/>
      <c r="S16" s="75"/>
      <c r="T16" s="76"/>
      <c r="U16" s="74"/>
      <c r="V16" s="75"/>
      <c r="W16" s="75"/>
      <c r="X16" s="76"/>
      <c r="Y16" s="74"/>
      <c r="Z16" s="75"/>
      <c r="AA16" s="75"/>
      <c r="AB16" s="76"/>
      <c r="AC16" s="74"/>
      <c r="AD16" s="75"/>
      <c r="AE16" s="75"/>
      <c r="AF16" s="76"/>
      <c r="AG16" s="74"/>
      <c r="AH16" s="75"/>
      <c r="AI16" s="75"/>
      <c r="AJ16" s="76"/>
      <c r="AK16" s="74"/>
      <c r="AL16" s="75"/>
      <c r="AM16" s="75"/>
      <c r="AN16" s="76"/>
      <c r="AO16" s="74"/>
      <c r="AP16" s="75"/>
      <c r="AQ16" s="75"/>
      <c r="AR16" s="76"/>
      <c r="AS16" s="74"/>
      <c r="AT16" s="75"/>
      <c r="AU16" s="75"/>
      <c r="AV16" s="76"/>
      <c r="AW16" s="74"/>
      <c r="AX16" s="75"/>
      <c r="AY16" s="75"/>
      <c r="AZ16" s="76"/>
      <c r="BA16" s="74"/>
      <c r="BB16" s="75"/>
      <c r="BC16" s="75"/>
      <c r="BD16" s="76"/>
      <c r="BE16" s="74"/>
      <c r="BF16" s="75"/>
      <c r="BG16" s="75"/>
      <c r="BH16" s="76"/>
      <c r="BI16" s="74"/>
      <c r="BJ16" s="75"/>
      <c r="BK16" s="75"/>
      <c r="BL16" s="76"/>
      <c r="BM16" s="74"/>
      <c r="BN16" s="75"/>
      <c r="BO16" s="75"/>
      <c r="BP16" s="76"/>
      <c r="BQ16" s="74"/>
      <c r="BR16" s="75"/>
      <c r="BS16" s="75"/>
      <c r="BT16" s="76"/>
      <c r="BU16" s="74"/>
      <c r="BV16" s="75"/>
      <c r="BW16" s="75"/>
      <c r="BX16" s="76"/>
      <c r="BY16" s="74"/>
      <c r="BZ16" s="75"/>
      <c r="CA16" s="75"/>
      <c r="CB16" s="76"/>
      <c r="CC16" s="74"/>
      <c r="CD16" s="75"/>
      <c r="CE16" s="75"/>
      <c r="CF16" s="76"/>
      <c r="CG16" s="74"/>
      <c r="CH16" s="75"/>
      <c r="CI16" s="75"/>
      <c r="CJ16" s="76"/>
      <c r="CK16" s="74"/>
      <c r="CL16" s="75"/>
      <c r="CM16" s="75"/>
      <c r="CN16" s="76"/>
      <c r="CO16" s="74"/>
      <c r="CP16" s="75"/>
      <c r="CQ16" s="75"/>
      <c r="CR16" s="76"/>
      <c r="CS16" s="74"/>
      <c r="CT16" s="75"/>
      <c r="CU16" s="75"/>
      <c r="CV16" s="76"/>
      <c r="CW16" s="74"/>
      <c r="CX16" s="75"/>
      <c r="CY16" s="75"/>
      <c r="CZ16" s="76"/>
      <c r="DA16" s="74"/>
      <c r="DB16" s="75"/>
      <c r="DC16" s="75"/>
      <c r="DD16" s="76"/>
      <c r="DE16" s="74"/>
      <c r="DF16" s="75"/>
      <c r="DG16" s="75"/>
      <c r="DH16" s="76"/>
      <c r="DI16" s="74"/>
      <c r="DJ16" s="75"/>
      <c r="DK16" s="75"/>
      <c r="DL16" s="76"/>
      <c r="DM16" s="74"/>
      <c r="DN16" s="75"/>
      <c r="DO16" s="75"/>
      <c r="DP16" s="76"/>
      <c r="DQ16" s="16"/>
      <c r="DR16" s="107"/>
      <c r="DS16" s="108"/>
      <c r="DT16" s="108"/>
      <c r="DU16" s="109"/>
      <c r="DV16" s="16"/>
      <c r="DW16" s="16"/>
      <c r="DX16" s="16"/>
      <c r="DY16" s="16"/>
      <c r="DZ16" s="52">
        <f t="shared" si="7"/>
        <v>0</v>
      </c>
      <c r="EA16" s="53">
        <f t="shared" si="8"/>
        <v>0</v>
      </c>
      <c r="EB16" s="53">
        <f t="shared" si="9"/>
        <v>0</v>
      </c>
      <c r="EC16" s="57">
        <f t="shared" si="10"/>
        <v>0</v>
      </c>
    </row>
    <row r="17" spans="1:134" ht="19.5" thickBot="1">
      <c r="A17" s="64" t="s">
        <v>40</v>
      </c>
      <c r="B17" s="40">
        <f t="shared" si="4"/>
        <v>8</v>
      </c>
      <c r="C17" s="36">
        <f t="shared" si="6"/>
        <v>0</v>
      </c>
      <c r="D17" s="63">
        <f t="shared" si="5"/>
        <v>0</v>
      </c>
      <c r="E17" s="11"/>
      <c r="F17" s="12"/>
      <c r="G17" s="12"/>
      <c r="H17" s="51"/>
      <c r="I17" s="11"/>
      <c r="J17" s="12"/>
      <c r="K17" s="12"/>
      <c r="L17" s="51"/>
      <c r="M17" s="11"/>
      <c r="N17" s="12"/>
      <c r="O17" s="12"/>
      <c r="P17" s="51"/>
      <c r="Q17" s="11"/>
      <c r="R17" s="12"/>
      <c r="S17" s="12"/>
      <c r="T17" s="51"/>
      <c r="U17" s="11"/>
      <c r="V17" s="12"/>
      <c r="W17" s="12"/>
      <c r="X17" s="51"/>
      <c r="Y17" s="11"/>
      <c r="Z17" s="12"/>
      <c r="AA17" s="12"/>
      <c r="AB17" s="51"/>
      <c r="AC17" s="11"/>
      <c r="AD17" s="12"/>
      <c r="AE17" s="12"/>
      <c r="AF17" s="51"/>
      <c r="AG17" s="11"/>
      <c r="AH17" s="12"/>
      <c r="AI17" s="12"/>
      <c r="AJ17" s="51"/>
      <c r="AK17" s="11"/>
      <c r="AL17" s="12"/>
      <c r="AM17" s="12"/>
      <c r="AN17" s="51"/>
      <c r="AO17" s="11"/>
      <c r="AP17" s="12"/>
      <c r="AQ17" s="12"/>
      <c r="AR17" s="51"/>
      <c r="AS17" s="11"/>
      <c r="AT17" s="12"/>
      <c r="AU17" s="12"/>
      <c r="AV17" s="51"/>
      <c r="AW17" s="11"/>
      <c r="AX17" s="12"/>
      <c r="AY17" s="12"/>
      <c r="AZ17" s="51"/>
      <c r="BA17" s="11"/>
      <c r="BB17" s="12"/>
      <c r="BC17" s="12"/>
      <c r="BD17" s="51"/>
      <c r="BE17" s="11"/>
      <c r="BF17" s="12"/>
      <c r="BG17" s="12"/>
      <c r="BH17" s="51"/>
      <c r="BI17" s="11"/>
      <c r="BJ17" s="12"/>
      <c r="BK17" s="12"/>
      <c r="BL17" s="51"/>
      <c r="BM17" s="11"/>
      <c r="BN17" s="12"/>
      <c r="BO17" s="12"/>
      <c r="BP17" s="51"/>
      <c r="BQ17" s="11"/>
      <c r="BR17" s="12"/>
      <c r="BS17" s="12"/>
      <c r="BT17" s="51"/>
      <c r="BU17" s="11"/>
      <c r="BV17" s="12"/>
      <c r="BW17" s="12"/>
      <c r="BX17" s="51"/>
      <c r="BY17" s="11"/>
      <c r="BZ17" s="12"/>
      <c r="CA17" s="12"/>
      <c r="CB17" s="51"/>
      <c r="CC17" s="11"/>
      <c r="CD17" s="12"/>
      <c r="CE17" s="12"/>
      <c r="CF17" s="51"/>
      <c r="CG17" s="11"/>
      <c r="CH17" s="12"/>
      <c r="CI17" s="12"/>
      <c r="CJ17" s="51"/>
      <c r="CK17" s="11"/>
      <c r="CL17" s="12"/>
      <c r="CM17" s="12"/>
      <c r="CN17" s="51"/>
      <c r="CO17" s="11"/>
      <c r="CP17" s="12"/>
      <c r="CQ17" s="12"/>
      <c r="CR17" s="51"/>
      <c r="CS17" s="11"/>
      <c r="CT17" s="12"/>
      <c r="CU17" s="12"/>
      <c r="CV17" s="51"/>
      <c r="CW17" s="11"/>
      <c r="CX17" s="12"/>
      <c r="CY17" s="12"/>
      <c r="CZ17" s="51"/>
      <c r="DA17" s="11"/>
      <c r="DB17" s="12"/>
      <c r="DC17" s="12"/>
      <c r="DD17" s="51"/>
      <c r="DE17" s="11"/>
      <c r="DF17" s="12"/>
      <c r="DG17" s="12"/>
      <c r="DH17" s="51"/>
      <c r="DI17" s="11"/>
      <c r="DJ17" s="12"/>
      <c r="DK17" s="12"/>
      <c r="DL17" s="51"/>
      <c r="DM17" s="11"/>
      <c r="DN17" s="12"/>
      <c r="DO17" s="12"/>
      <c r="DP17" s="51"/>
      <c r="DQ17" s="16"/>
      <c r="DR17" s="11"/>
      <c r="DS17" s="12"/>
      <c r="DT17" s="12"/>
      <c r="DU17" s="51"/>
      <c r="DV17" s="16"/>
      <c r="DW17" s="16"/>
      <c r="DX17" s="16"/>
      <c r="DY17" s="16"/>
      <c r="DZ17" s="52">
        <f t="shared" si="7"/>
        <v>0</v>
      </c>
      <c r="EA17" s="53">
        <f t="shared" si="8"/>
        <v>0</v>
      </c>
      <c r="EB17" s="53">
        <f t="shared" si="9"/>
        <v>0</v>
      </c>
      <c r="EC17" s="57">
        <f t="shared" si="10"/>
        <v>0</v>
      </c>
    </row>
    <row r="18" spans="1:134" ht="19.5" thickBot="1">
      <c r="A18" s="73" t="s">
        <v>38</v>
      </c>
      <c r="B18" s="67">
        <f t="shared" si="4"/>
        <v>4</v>
      </c>
      <c r="C18" s="68">
        <f t="shared" si="6"/>
        <v>1</v>
      </c>
      <c r="D18" s="69">
        <f t="shared" si="5"/>
        <v>20</v>
      </c>
      <c r="E18" s="74"/>
      <c r="F18" s="75"/>
      <c r="G18" s="75">
        <v>1</v>
      </c>
      <c r="H18" s="76"/>
      <c r="I18" s="74"/>
      <c r="J18" s="75"/>
      <c r="K18" s="75">
        <v>1</v>
      </c>
      <c r="L18" s="76"/>
      <c r="M18" s="74"/>
      <c r="N18" s="75"/>
      <c r="O18" s="75"/>
      <c r="P18" s="76"/>
      <c r="Q18" s="74"/>
      <c r="R18" s="75"/>
      <c r="S18" s="75"/>
      <c r="T18" s="76"/>
      <c r="U18" s="74"/>
      <c r="V18" s="75"/>
      <c r="W18" s="75">
        <v>1</v>
      </c>
      <c r="X18" s="76">
        <v>1</v>
      </c>
      <c r="Y18" s="74"/>
      <c r="Z18" s="75"/>
      <c r="AA18" s="75"/>
      <c r="AB18" s="76"/>
      <c r="AC18" s="74"/>
      <c r="AD18" s="75"/>
      <c r="AE18" s="75"/>
      <c r="AF18" s="76"/>
      <c r="AG18" s="74"/>
      <c r="AH18" s="75"/>
      <c r="AI18" s="75"/>
      <c r="AJ18" s="76"/>
      <c r="AK18" s="74"/>
      <c r="AL18" s="75"/>
      <c r="AM18" s="75"/>
      <c r="AN18" s="76"/>
      <c r="AO18" s="74"/>
      <c r="AP18" s="75"/>
      <c r="AQ18" s="75"/>
      <c r="AR18" s="76">
        <v>1</v>
      </c>
      <c r="AS18" s="74"/>
      <c r="AT18" s="75"/>
      <c r="AU18" s="75"/>
      <c r="AV18" s="76"/>
      <c r="AW18" s="74"/>
      <c r="AX18" s="75"/>
      <c r="AY18" s="75"/>
      <c r="AZ18" s="76"/>
      <c r="BA18" s="74"/>
      <c r="BB18" s="75"/>
      <c r="BC18" s="75"/>
      <c r="BD18" s="76"/>
      <c r="BE18" s="74"/>
      <c r="BF18" s="75"/>
      <c r="BG18" s="75"/>
      <c r="BH18" s="76"/>
      <c r="BI18" s="74"/>
      <c r="BJ18" s="75"/>
      <c r="BK18" s="75"/>
      <c r="BL18" s="76"/>
      <c r="BM18" s="74"/>
      <c r="BN18" s="75"/>
      <c r="BO18" s="75"/>
      <c r="BP18" s="76"/>
      <c r="BQ18" s="74"/>
      <c r="BR18" s="75"/>
      <c r="BS18" s="75"/>
      <c r="BT18" s="76"/>
      <c r="BU18" s="74"/>
      <c r="BV18" s="75"/>
      <c r="BW18" s="75"/>
      <c r="BX18" s="76"/>
      <c r="BY18" s="74"/>
      <c r="BZ18" s="75"/>
      <c r="CA18" s="75"/>
      <c r="CB18" s="76"/>
      <c r="CC18" s="74"/>
      <c r="CD18" s="75"/>
      <c r="CE18" s="75"/>
      <c r="CF18" s="76"/>
      <c r="CG18" s="74"/>
      <c r="CH18" s="75"/>
      <c r="CI18" s="75"/>
      <c r="CJ18" s="76"/>
      <c r="CK18" s="74"/>
      <c r="CL18" s="75"/>
      <c r="CM18" s="75"/>
      <c r="CN18" s="76"/>
      <c r="CO18" s="74"/>
      <c r="CP18" s="75"/>
      <c r="CQ18" s="75"/>
      <c r="CR18" s="76"/>
      <c r="CS18" s="74"/>
      <c r="CT18" s="75"/>
      <c r="CU18" s="75"/>
      <c r="CV18" s="76"/>
      <c r="CW18" s="74"/>
      <c r="CX18" s="75"/>
      <c r="CY18" s="75">
        <v>1</v>
      </c>
      <c r="CZ18" s="76"/>
      <c r="DA18" s="74"/>
      <c r="DB18" s="75"/>
      <c r="DC18" s="75"/>
      <c r="DD18" s="76"/>
      <c r="DE18" s="74"/>
      <c r="DF18" s="75"/>
      <c r="DG18" s="75"/>
      <c r="DH18" s="76"/>
      <c r="DI18" s="74"/>
      <c r="DJ18" s="75"/>
      <c r="DK18" s="75"/>
      <c r="DL18" s="76"/>
      <c r="DM18" s="74"/>
      <c r="DN18" s="75">
        <v>0.5</v>
      </c>
      <c r="DO18" s="75"/>
      <c r="DP18" s="76"/>
      <c r="DQ18" s="16"/>
      <c r="DR18" s="107"/>
      <c r="DS18" s="108">
        <v>0.5</v>
      </c>
      <c r="DT18" s="108">
        <v>1</v>
      </c>
      <c r="DU18" s="109"/>
      <c r="DV18" s="16"/>
      <c r="DW18" s="16"/>
      <c r="DX18" s="16"/>
      <c r="DY18" s="16"/>
      <c r="DZ18" s="52">
        <f t="shared" si="7"/>
        <v>0</v>
      </c>
      <c r="EA18" s="53">
        <f t="shared" si="8"/>
        <v>4.5</v>
      </c>
      <c r="EB18" s="53">
        <f t="shared" si="9"/>
        <v>13.5</v>
      </c>
      <c r="EC18" s="57">
        <f t="shared" si="10"/>
        <v>2</v>
      </c>
    </row>
    <row r="19" spans="1:134" ht="19.5" thickBot="1">
      <c r="A19" s="64" t="s">
        <v>36</v>
      </c>
      <c r="B19" s="40">
        <f t="shared" si="4"/>
        <v>8</v>
      </c>
      <c r="C19" s="36">
        <f t="shared" si="6"/>
        <v>0</v>
      </c>
      <c r="D19" s="63">
        <f t="shared" si="5"/>
        <v>0</v>
      </c>
      <c r="E19" s="11"/>
      <c r="F19" s="12"/>
      <c r="G19" s="12"/>
      <c r="H19" s="51"/>
      <c r="I19" s="11"/>
      <c r="J19" s="12"/>
      <c r="K19" s="12"/>
      <c r="L19" s="51"/>
      <c r="M19" s="11"/>
      <c r="N19" s="12"/>
      <c r="O19" s="12"/>
      <c r="P19" s="51"/>
      <c r="Q19" s="11"/>
      <c r="R19" s="12"/>
      <c r="S19" s="12"/>
      <c r="T19" s="51"/>
      <c r="U19" s="11"/>
      <c r="V19" s="12"/>
      <c r="W19" s="12"/>
      <c r="X19" s="51"/>
      <c r="Y19" s="11"/>
      <c r="Z19" s="12"/>
      <c r="AA19" s="12"/>
      <c r="AB19" s="51"/>
      <c r="AC19" s="11"/>
      <c r="AD19" s="12"/>
      <c r="AE19" s="12"/>
      <c r="AF19" s="51"/>
      <c r="AG19" s="11"/>
      <c r="AH19" s="12"/>
      <c r="AI19" s="12"/>
      <c r="AJ19" s="51"/>
      <c r="AK19" s="11"/>
      <c r="AL19" s="12"/>
      <c r="AM19" s="12"/>
      <c r="AN19" s="51"/>
      <c r="AO19" s="11"/>
      <c r="AP19" s="12"/>
      <c r="AQ19" s="12"/>
      <c r="AR19" s="51"/>
      <c r="AS19" s="11"/>
      <c r="AT19" s="12"/>
      <c r="AU19" s="12"/>
      <c r="AV19" s="51"/>
      <c r="AW19" s="11"/>
      <c r="AX19" s="12"/>
      <c r="AY19" s="12"/>
      <c r="AZ19" s="51"/>
      <c r="BA19" s="11"/>
      <c r="BB19" s="12"/>
      <c r="BC19" s="12"/>
      <c r="BD19" s="51"/>
      <c r="BE19" s="11"/>
      <c r="BF19" s="12"/>
      <c r="BG19" s="12"/>
      <c r="BH19" s="51"/>
      <c r="BI19" s="11"/>
      <c r="BJ19" s="12"/>
      <c r="BK19" s="12"/>
      <c r="BL19" s="51"/>
      <c r="BM19" s="11"/>
      <c r="BN19" s="12"/>
      <c r="BO19" s="12"/>
      <c r="BP19" s="51"/>
      <c r="BQ19" s="11"/>
      <c r="BR19" s="12"/>
      <c r="BS19" s="12"/>
      <c r="BT19" s="51"/>
      <c r="BU19" s="11"/>
      <c r="BV19" s="12"/>
      <c r="BW19" s="12"/>
      <c r="BX19" s="51"/>
      <c r="BY19" s="11"/>
      <c r="BZ19" s="12"/>
      <c r="CA19" s="12"/>
      <c r="CB19" s="51"/>
      <c r="CC19" s="11"/>
      <c r="CD19" s="12"/>
      <c r="CE19" s="12"/>
      <c r="CF19" s="51"/>
      <c r="CG19" s="11"/>
      <c r="CH19" s="12"/>
      <c r="CI19" s="12"/>
      <c r="CJ19" s="51"/>
      <c r="CK19" s="11"/>
      <c r="CL19" s="12"/>
      <c r="CM19" s="12"/>
      <c r="CN19" s="51"/>
      <c r="CO19" s="11"/>
      <c r="CP19" s="12"/>
      <c r="CQ19" s="12"/>
      <c r="CR19" s="51"/>
      <c r="CS19" s="11"/>
      <c r="CT19" s="12"/>
      <c r="CU19" s="12"/>
      <c r="CV19" s="51"/>
      <c r="CW19" s="11"/>
      <c r="CX19" s="12"/>
      <c r="CY19" s="12"/>
      <c r="CZ19" s="51"/>
      <c r="DA19" s="11"/>
      <c r="DB19" s="12"/>
      <c r="DC19" s="12"/>
      <c r="DD19" s="51"/>
      <c r="DE19" s="11"/>
      <c r="DF19" s="12"/>
      <c r="DG19" s="12"/>
      <c r="DH19" s="51"/>
      <c r="DI19" s="11"/>
      <c r="DJ19" s="12"/>
      <c r="DK19" s="12"/>
      <c r="DL19" s="51"/>
      <c r="DM19" s="11"/>
      <c r="DN19" s="12"/>
      <c r="DO19" s="12"/>
      <c r="DP19" s="51"/>
      <c r="DQ19" s="16"/>
      <c r="DR19" s="11"/>
      <c r="DS19" s="12"/>
      <c r="DT19" s="12"/>
      <c r="DU19" s="51"/>
      <c r="DV19" s="16"/>
      <c r="DW19" s="16"/>
      <c r="DX19" s="16"/>
      <c r="DY19" s="16"/>
      <c r="DZ19" s="52">
        <f t="shared" si="7"/>
        <v>0</v>
      </c>
      <c r="EA19" s="53">
        <f t="shared" si="8"/>
        <v>0</v>
      </c>
      <c r="EB19" s="53">
        <f t="shared" si="9"/>
        <v>0</v>
      </c>
      <c r="EC19" s="57">
        <f t="shared" si="10"/>
        <v>0</v>
      </c>
      <c r="ED19" s="1" t="s">
        <v>63</v>
      </c>
    </row>
    <row r="20" spans="1:134" ht="19.5" thickBot="1">
      <c r="A20" s="77" t="s">
        <v>57</v>
      </c>
      <c r="B20" s="67">
        <f t="shared" si="4"/>
        <v>8</v>
      </c>
      <c r="C20" s="68">
        <f t="shared" si="6"/>
        <v>0</v>
      </c>
      <c r="D20" s="113">
        <f t="shared" si="5"/>
        <v>0</v>
      </c>
      <c r="E20" s="74"/>
      <c r="F20" s="75"/>
      <c r="G20" s="75"/>
      <c r="H20" s="76"/>
      <c r="I20" s="74"/>
      <c r="J20" s="75"/>
      <c r="K20" s="75"/>
      <c r="L20" s="76"/>
      <c r="M20" s="74"/>
      <c r="N20" s="75"/>
      <c r="O20" s="75"/>
      <c r="P20" s="76"/>
      <c r="Q20" s="74"/>
      <c r="R20" s="75"/>
      <c r="S20" s="75"/>
      <c r="T20" s="76"/>
      <c r="U20" s="74"/>
      <c r="V20" s="75"/>
      <c r="W20" s="75"/>
      <c r="X20" s="76"/>
      <c r="Y20" s="74"/>
      <c r="Z20" s="75"/>
      <c r="AA20" s="75"/>
      <c r="AB20" s="76"/>
      <c r="AC20" s="74"/>
      <c r="AD20" s="75"/>
      <c r="AE20" s="75"/>
      <c r="AF20" s="76"/>
      <c r="AG20" s="74"/>
      <c r="AH20" s="75"/>
      <c r="AI20" s="75"/>
      <c r="AJ20" s="76"/>
      <c r="AK20" s="74"/>
      <c r="AL20" s="75"/>
      <c r="AM20" s="75"/>
      <c r="AN20" s="76"/>
      <c r="AO20" s="74"/>
      <c r="AP20" s="75"/>
      <c r="AQ20" s="75"/>
      <c r="AR20" s="76"/>
      <c r="AS20" s="74"/>
      <c r="AT20" s="75"/>
      <c r="AU20" s="75"/>
      <c r="AV20" s="76"/>
      <c r="AW20" s="74"/>
      <c r="AX20" s="75"/>
      <c r="AY20" s="75"/>
      <c r="AZ20" s="76"/>
      <c r="BA20" s="74"/>
      <c r="BB20" s="75"/>
      <c r="BC20" s="75"/>
      <c r="BD20" s="76"/>
      <c r="BE20" s="74"/>
      <c r="BF20" s="75"/>
      <c r="BG20" s="75"/>
      <c r="BH20" s="76"/>
      <c r="BI20" s="74"/>
      <c r="BJ20" s="75"/>
      <c r="BK20" s="75"/>
      <c r="BL20" s="76"/>
      <c r="BM20" s="74"/>
      <c r="BN20" s="75"/>
      <c r="BO20" s="75"/>
      <c r="BP20" s="76"/>
      <c r="BQ20" s="74"/>
      <c r="BR20" s="75"/>
      <c r="BS20" s="75"/>
      <c r="BT20" s="76"/>
      <c r="BU20" s="74"/>
      <c r="BV20" s="75"/>
      <c r="BW20" s="75"/>
      <c r="BX20" s="76"/>
      <c r="BY20" s="74"/>
      <c r="BZ20" s="75"/>
      <c r="CA20" s="75"/>
      <c r="CB20" s="76"/>
      <c r="CC20" s="74"/>
      <c r="CD20" s="75"/>
      <c r="CE20" s="75"/>
      <c r="CF20" s="76"/>
      <c r="CG20" s="74"/>
      <c r="CH20" s="75"/>
      <c r="CI20" s="75"/>
      <c r="CJ20" s="76"/>
      <c r="CK20" s="74"/>
      <c r="CL20" s="75"/>
      <c r="CM20" s="75"/>
      <c r="CN20" s="76"/>
      <c r="CO20" s="74"/>
      <c r="CP20" s="75"/>
      <c r="CQ20" s="75"/>
      <c r="CR20" s="76"/>
      <c r="CS20" s="74"/>
      <c r="CT20" s="75"/>
      <c r="CU20" s="75"/>
      <c r="CV20" s="76"/>
      <c r="CW20" s="74"/>
      <c r="CX20" s="75"/>
      <c r="CY20" s="75"/>
      <c r="CZ20" s="76"/>
      <c r="DA20" s="74"/>
      <c r="DB20" s="75"/>
      <c r="DC20" s="75"/>
      <c r="DD20" s="76"/>
      <c r="DE20" s="74"/>
      <c r="DF20" s="75"/>
      <c r="DG20" s="75"/>
      <c r="DH20" s="76"/>
      <c r="DI20" s="74"/>
      <c r="DJ20" s="75"/>
      <c r="DK20" s="75"/>
      <c r="DL20" s="76"/>
      <c r="DM20" s="74"/>
      <c r="DN20" s="75"/>
      <c r="DO20" s="75"/>
      <c r="DP20" s="76"/>
      <c r="DQ20" s="16"/>
      <c r="DR20" s="107"/>
      <c r="DS20" s="108"/>
      <c r="DT20" s="108"/>
      <c r="DU20" s="109"/>
      <c r="DV20" s="16"/>
      <c r="DW20" s="16"/>
      <c r="DX20" s="16"/>
      <c r="DY20" s="16"/>
      <c r="DZ20" s="58">
        <f t="shared" si="7"/>
        <v>0</v>
      </c>
      <c r="EA20" s="58">
        <f t="shared" si="8"/>
        <v>0</v>
      </c>
      <c r="EB20" s="58">
        <f t="shared" si="9"/>
        <v>0</v>
      </c>
      <c r="EC20" s="59">
        <f t="shared" si="10"/>
        <v>0</v>
      </c>
      <c r="ED20" s="97">
        <f>SUM(D7:D20)</f>
        <v>186</v>
      </c>
    </row>
    <row r="21" spans="1:134">
      <c r="A21" s="273"/>
      <c r="B21" s="274"/>
      <c r="C21" s="274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</row>
    <row r="22" spans="1:134">
      <c r="A22" s="16"/>
      <c r="B22" s="84"/>
      <c r="C22" s="84"/>
      <c r="D22" s="16"/>
      <c r="E22" s="16"/>
      <c r="F22" s="16"/>
      <c r="G22" s="16"/>
      <c r="H22" s="8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</row>
    <row r="23" spans="1:134">
      <c r="A23" s="16"/>
      <c r="B23" s="84"/>
      <c r="C23" s="84"/>
      <c r="D23" s="16"/>
      <c r="E23" s="16"/>
      <c r="F23" s="16"/>
      <c r="G23" s="16"/>
      <c r="H23" s="8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</row>
    <row r="24" spans="1:134" ht="18.75">
      <c r="A24" s="72"/>
      <c r="B24" s="276" t="s">
        <v>59</v>
      </c>
      <c r="C24" s="276"/>
      <c r="D24" s="276"/>
      <c r="E24" s="276"/>
      <c r="F24" s="276"/>
      <c r="G24" s="276"/>
      <c r="H24" s="276"/>
      <c r="I24" s="276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</row>
    <row r="25" spans="1:134" ht="15.75" thickBot="1">
      <c r="A25" s="87"/>
      <c r="B25" s="87"/>
      <c r="C25" s="87"/>
      <c r="D25" s="87"/>
      <c r="E25" s="87"/>
      <c r="F25" s="87"/>
      <c r="G25" s="87"/>
      <c r="H25" s="88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</row>
    <row r="26" spans="1:134" ht="33" customHeight="1" thickBot="1">
      <c r="A26" s="282" t="s">
        <v>25</v>
      </c>
      <c r="B26" s="282" t="s">
        <v>56</v>
      </c>
      <c r="C26" s="282" t="s">
        <v>41</v>
      </c>
      <c r="D26" s="282" t="s">
        <v>51</v>
      </c>
      <c r="E26" s="277" t="s">
        <v>42</v>
      </c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9"/>
      <c r="U26" s="277" t="s">
        <v>46</v>
      </c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9"/>
      <c r="AK26" s="277" t="s">
        <v>47</v>
      </c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9"/>
      <c r="BA26" s="277" t="s">
        <v>48</v>
      </c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9"/>
      <c r="BQ26" s="277" t="s">
        <v>48</v>
      </c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  <c r="CD26" s="278"/>
      <c r="CE26" s="278"/>
      <c r="CF26" s="279"/>
      <c r="CG26" s="277" t="s">
        <v>49</v>
      </c>
      <c r="CH26" s="278"/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9"/>
      <c r="CW26" s="277" t="s">
        <v>50</v>
      </c>
      <c r="CX26" s="278"/>
      <c r="CY26" s="278"/>
      <c r="CZ26" s="278"/>
      <c r="DA26" s="278"/>
      <c r="DB26" s="278"/>
      <c r="DC26" s="278"/>
      <c r="DD26" s="278"/>
      <c r="DE26" s="278"/>
      <c r="DF26" s="278"/>
      <c r="DG26" s="278"/>
      <c r="DH26" s="278"/>
      <c r="DI26" s="278"/>
      <c r="DJ26" s="278"/>
      <c r="DK26" s="278"/>
      <c r="DL26" s="279"/>
      <c r="DM26" s="285" t="s">
        <v>61</v>
      </c>
      <c r="DN26" s="286"/>
      <c r="DO26" s="286"/>
      <c r="DP26" s="287"/>
      <c r="DQ26" s="103"/>
      <c r="DR26" s="87"/>
      <c r="DS26" s="87"/>
      <c r="DT26" s="87"/>
      <c r="DU26" s="87"/>
      <c r="DV26" s="87"/>
      <c r="DW26" s="87"/>
      <c r="DX26" s="87"/>
      <c r="DY26" s="87"/>
    </row>
    <row r="27" spans="1:134" ht="16.5" customHeight="1" thickBot="1">
      <c r="A27" s="283"/>
      <c r="B27" s="283"/>
      <c r="C27" s="283"/>
      <c r="D27" s="283"/>
      <c r="E27" s="277" t="s">
        <v>20</v>
      </c>
      <c r="F27" s="278"/>
      <c r="G27" s="278"/>
      <c r="H27" s="278"/>
      <c r="I27" s="277" t="s">
        <v>16</v>
      </c>
      <c r="J27" s="278"/>
      <c r="K27" s="278"/>
      <c r="L27" s="278"/>
      <c r="M27" s="277" t="s">
        <v>17</v>
      </c>
      <c r="N27" s="278"/>
      <c r="O27" s="278"/>
      <c r="P27" s="278"/>
      <c r="Q27" s="277" t="s">
        <v>19</v>
      </c>
      <c r="R27" s="278"/>
      <c r="S27" s="278"/>
      <c r="T27" s="278"/>
      <c r="U27" s="277" t="s">
        <v>20</v>
      </c>
      <c r="V27" s="278"/>
      <c r="W27" s="278"/>
      <c r="X27" s="278"/>
      <c r="Y27" s="277" t="s">
        <v>16</v>
      </c>
      <c r="Z27" s="278"/>
      <c r="AA27" s="278"/>
      <c r="AB27" s="278"/>
      <c r="AC27" s="277" t="s">
        <v>17</v>
      </c>
      <c r="AD27" s="278"/>
      <c r="AE27" s="278"/>
      <c r="AF27" s="278"/>
      <c r="AG27" s="277" t="s">
        <v>19</v>
      </c>
      <c r="AH27" s="278"/>
      <c r="AI27" s="278"/>
      <c r="AJ27" s="278"/>
      <c r="AK27" s="277" t="s">
        <v>20</v>
      </c>
      <c r="AL27" s="278"/>
      <c r="AM27" s="278"/>
      <c r="AN27" s="278"/>
      <c r="AO27" s="277" t="s">
        <v>16</v>
      </c>
      <c r="AP27" s="278"/>
      <c r="AQ27" s="278"/>
      <c r="AR27" s="278"/>
      <c r="AS27" s="277" t="s">
        <v>17</v>
      </c>
      <c r="AT27" s="278"/>
      <c r="AU27" s="278"/>
      <c r="AV27" s="278"/>
      <c r="AW27" s="277" t="s">
        <v>19</v>
      </c>
      <c r="AX27" s="278"/>
      <c r="AY27" s="278"/>
      <c r="AZ27" s="278"/>
      <c r="BA27" s="277" t="s">
        <v>20</v>
      </c>
      <c r="BB27" s="278"/>
      <c r="BC27" s="278"/>
      <c r="BD27" s="278"/>
      <c r="BE27" s="277" t="s">
        <v>16</v>
      </c>
      <c r="BF27" s="278"/>
      <c r="BG27" s="278"/>
      <c r="BH27" s="278"/>
      <c r="BI27" s="277" t="s">
        <v>17</v>
      </c>
      <c r="BJ27" s="278"/>
      <c r="BK27" s="278"/>
      <c r="BL27" s="278"/>
      <c r="BM27" s="277" t="s">
        <v>19</v>
      </c>
      <c r="BN27" s="278"/>
      <c r="BO27" s="278"/>
      <c r="BP27" s="278"/>
      <c r="BQ27" s="277" t="s">
        <v>20</v>
      </c>
      <c r="BR27" s="278"/>
      <c r="BS27" s="278"/>
      <c r="BT27" s="278"/>
      <c r="BU27" s="277" t="s">
        <v>16</v>
      </c>
      <c r="BV27" s="278"/>
      <c r="BW27" s="278"/>
      <c r="BX27" s="278"/>
      <c r="BY27" s="277" t="s">
        <v>17</v>
      </c>
      <c r="BZ27" s="278"/>
      <c r="CA27" s="278"/>
      <c r="CB27" s="278"/>
      <c r="CC27" s="277" t="s">
        <v>19</v>
      </c>
      <c r="CD27" s="278"/>
      <c r="CE27" s="278"/>
      <c r="CF27" s="278"/>
      <c r="CG27" s="277" t="s">
        <v>20</v>
      </c>
      <c r="CH27" s="278"/>
      <c r="CI27" s="278"/>
      <c r="CJ27" s="278"/>
      <c r="CK27" s="277" t="s">
        <v>16</v>
      </c>
      <c r="CL27" s="278"/>
      <c r="CM27" s="278"/>
      <c r="CN27" s="278"/>
      <c r="CO27" s="277" t="s">
        <v>17</v>
      </c>
      <c r="CP27" s="278"/>
      <c r="CQ27" s="278"/>
      <c r="CR27" s="278"/>
      <c r="CS27" s="277" t="s">
        <v>19</v>
      </c>
      <c r="CT27" s="278"/>
      <c r="CU27" s="278"/>
      <c r="CV27" s="278"/>
      <c r="CW27" s="277" t="s">
        <v>20</v>
      </c>
      <c r="CX27" s="278"/>
      <c r="CY27" s="278"/>
      <c r="CZ27" s="278"/>
      <c r="DA27" s="277" t="s">
        <v>16</v>
      </c>
      <c r="DB27" s="278"/>
      <c r="DC27" s="278"/>
      <c r="DD27" s="278"/>
      <c r="DE27" s="277" t="s">
        <v>17</v>
      </c>
      <c r="DF27" s="278"/>
      <c r="DG27" s="278"/>
      <c r="DH27" s="278"/>
      <c r="DI27" s="277" t="s">
        <v>19</v>
      </c>
      <c r="DJ27" s="278"/>
      <c r="DK27" s="278"/>
      <c r="DL27" s="279"/>
      <c r="DM27" s="277" t="s">
        <v>20</v>
      </c>
      <c r="DN27" s="278"/>
      <c r="DO27" s="278"/>
      <c r="DP27" s="279"/>
      <c r="DQ27" s="104"/>
      <c r="DR27" s="87"/>
      <c r="DS27" s="87"/>
      <c r="DT27" s="87"/>
      <c r="DU27" s="87"/>
      <c r="DV27" s="87"/>
      <c r="DW27" s="87"/>
      <c r="DX27" s="87"/>
      <c r="DY27" s="87"/>
      <c r="DZ27" s="60" t="s">
        <v>52</v>
      </c>
      <c r="EA27" s="61" t="s">
        <v>53</v>
      </c>
      <c r="EB27" s="61" t="s">
        <v>54</v>
      </c>
      <c r="EC27" s="62" t="s">
        <v>55</v>
      </c>
    </row>
    <row r="28" spans="1:134" ht="15.75" customHeight="1" thickBot="1">
      <c r="A28" s="283"/>
      <c r="B28" s="283"/>
      <c r="C28" s="283"/>
      <c r="D28" s="283"/>
      <c r="E28" s="95" t="s">
        <v>43</v>
      </c>
      <c r="F28" s="95" t="s">
        <v>44</v>
      </c>
      <c r="G28" s="95" t="s">
        <v>45</v>
      </c>
      <c r="H28" s="95" t="s">
        <v>18</v>
      </c>
      <c r="I28" s="95" t="s">
        <v>43</v>
      </c>
      <c r="J28" s="95" t="s">
        <v>44</v>
      </c>
      <c r="K28" s="95" t="s">
        <v>45</v>
      </c>
      <c r="L28" s="95" t="s">
        <v>18</v>
      </c>
      <c r="M28" s="95" t="s">
        <v>43</v>
      </c>
      <c r="N28" s="95" t="s">
        <v>44</v>
      </c>
      <c r="O28" s="95" t="s">
        <v>45</v>
      </c>
      <c r="P28" s="95" t="s">
        <v>18</v>
      </c>
      <c r="Q28" s="95" t="s">
        <v>43</v>
      </c>
      <c r="R28" s="95" t="s">
        <v>44</v>
      </c>
      <c r="S28" s="95" t="s">
        <v>45</v>
      </c>
      <c r="T28" s="95" t="s">
        <v>18</v>
      </c>
      <c r="U28" s="95" t="s">
        <v>43</v>
      </c>
      <c r="V28" s="95" t="s">
        <v>44</v>
      </c>
      <c r="W28" s="95" t="s">
        <v>45</v>
      </c>
      <c r="X28" s="95" t="s">
        <v>18</v>
      </c>
      <c r="Y28" s="95" t="s">
        <v>43</v>
      </c>
      <c r="Z28" s="95" t="s">
        <v>44</v>
      </c>
      <c r="AA28" s="95" t="s">
        <v>45</v>
      </c>
      <c r="AB28" s="95" t="s">
        <v>18</v>
      </c>
      <c r="AC28" s="95" t="s">
        <v>43</v>
      </c>
      <c r="AD28" s="95" t="s">
        <v>44</v>
      </c>
      <c r="AE28" s="95" t="s">
        <v>45</v>
      </c>
      <c r="AF28" s="95" t="s">
        <v>18</v>
      </c>
      <c r="AG28" s="95" t="s">
        <v>43</v>
      </c>
      <c r="AH28" s="95" t="s">
        <v>44</v>
      </c>
      <c r="AI28" s="95" t="s">
        <v>45</v>
      </c>
      <c r="AJ28" s="95" t="s">
        <v>18</v>
      </c>
      <c r="AK28" s="95" t="s">
        <v>43</v>
      </c>
      <c r="AL28" s="95" t="s">
        <v>44</v>
      </c>
      <c r="AM28" s="95" t="s">
        <v>45</v>
      </c>
      <c r="AN28" s="95" t="s">
        <v>18</v>
      </c>
      <c r="AO28" s="95" t="s">
        <v>43</v>
      </c>
      <c r="AP28" s="95" t="s">
        <v>44</v>
      </c>
      <c r="AQ28" s="95" t="s">
        <v>45</v>
      </c>
      <c r="AR28" s="95" t="s">
        <v>18</v>
      </c>
      <c r="AS28" s="95" t="s">
        <v>43</v>
      </c>
      <c r="AT28" s="95" t="s">
        <v>44</v>
      </c>
      <c r="AU28" s="95" t="s">
        <v>45</v>
      </c>
      <c r="AV28" s="95" t="s">
        <v>18</v>
      </c>
      <c r="AW28" s="95" t="s">
        <v>43</v>
      </c>
      <c r="AX28" s="95" t="s">
        <v>44</v>
      </c>
      <c r="AY28" s="95" t="s">
        <v>45</v>
      </c>
      <c r="AZ28" s="95" t="s">
        <v>18</v>
      </c>
      <c r="BA28" s="95" t="s">
        <v>43</v>
      </c>
      <c r="BB28" s="95" t="s">
        <v>44</v>
      </c>
      <c r="BC28" s="95" t="s">
        <v>45</v>
      </c>
      <c r="BD28" s="95" t="s">
        <v>18</v>
      </c>
      <c r="BE28" s="95" t="s">
        <v>43</v>
      </c>
      <c r="BF28" s="95" t="s">
        <v>44</v>
      </c>
      <c r="BG28" s="95" t="s">
        <v>45</v>
      </c>
      <c r="BH28" s="95" t="s">
        <v>18</v>
      </c>
      <c r="BI28" s="95" t="s">
        <v>43</v>
      </c>
      <c r="BJ28" s="95" t="s">
        <v>44</v>
      </c>
      <c r="BK28" s="95" t="s">
        <v>45</v>
      </c>
      <c r="BL28" s="95" t="s">
        <v>18</v>
      </c>
      <c r="BM28" s="95" t="s">
        <v>43</v>
      </c>
      <c r="BN28" s="95" t="s">
        <v>44</v>
      </c>
      <c r="BO28" s="95" t="s">
        <v>45</v>
      </c>
      <c r="BP28" s="95" t="s">
        <v>18</v>
      </c>
      <c r="BQ28" s="95" t="s">
        <v>43</v>
      </c>
      <c r="BR28" s="95" t="s">
        <v>44</v>
      </c>
      <c r="BS28" s="95" t="s">
        <v>45</v>
      </c>
      <c r="BT28" s="95" t="s">
        <v>18</v>
      </c>
      <c r="BU28" s="95" t="s">
        <v>43</v>
      </c>
      <c r="BV28" s="95" t="s">
        <v>44</v>
      </c>
      <c r="BW28" s="95" t="s">
        <v>45</v>
      </c>
      <c r="BX28" s="95" t="s">
        <v>18</v>
      </c>
      <c r="BY28" s="95" t="s">
        <v>43</v>
      </c>
      <c r="BZ28" s="95" t="s">
        <v>44</v>
      </c>
      <c r="CA28" s="95" t="s">
        <v>45</v>
      </c>
      <c r="CB28" s="95" t="s">
        <v>18</v>
      </c>
      <c r="CC28" s="95" t="s">
        <v>43</v>
      </c>
      <c r="CD28" s="95" t="s">
        <v>44</v>
      </c>
      <c r="CE28" s="95" t="s">
        <v>45</v>
      </c>
      <c r="CF28" s="95" t="s">
        <v>18</v>
      </c>
      <c r="CG28" s="95" t="s">
        <v>43</v>
      </c>
      <c r="CH28" s="95" t="s">
        <v>44</v>
      </c>
      <c r="CI28" s="95" t="s">
        <v>45</v>
      </c>
      <c r="CJ28" s="95" t="s">
        <v>18</v>
      </c>
      <c r="CK28" s="95" t="s">
        <v>43</v>
      </c>
      <c r="CL28" s="95" t="s">
        <v>44</v>
      </c>
      <c r="CM28" s="95" t="s">
        <v>45</v>
      </c>
      <c r="CN28" s="95" t="s">
        <v>18</v>
      </c>
      <c r="CO28" s="95" t="s">
        <v>43</v>
      </c>
      <c r="CP28" s="95" t="s">
        <v>44</v>
      </c>
      <c r="CQ28" s="95" t="s">
        <v>45</v>
      </c>
      <c r="CR28" s="95" t="s">
        <v>18</v>
      </c>
      <c r="CS28" s="95" t="s">
        <v>43</v>
      </c>
      <c r="CT28" s="95" t="s">
        <v>44</v>
      </c>
      <c r="CU28" s="95" t="s">
        <v>45</v>
      </c>
      <c r="CV28" s="95" t="s">
        <v>18</v>
      </c>
      <c r="CW28" s="95" t="s">
        <v>43</v>
      </c>
      <c r="CX28" s="95" t="s">
        <v>44</v>
      </c>
      <c r="CY28" s="95" t="s">
        <v>45</v>
      </c>
      <c r="CZ28" s="95" t="s">
        <v>18</v>
      </c>
      <c r="DA28" s="95" t="s">
        <v>43</v>
      </c>
      <c r="DB28" s="95" t="s">
        <v>44</v>
      </c>
      <c r="DC28" s="95" t="s">
        <v>45</v>
      </c>
      <c r="DD28" s="95" t="s">
        <v>18</v>
      </c>
      <c r="DE28" s="95" t="s">
        <v>43</v>
      </c>
      <c r="DF28" s="95" t="s">
        <v>44</v>
      </c>
      <c r="DG28" s="95" t="s">
        <v>45</v>
      </c>
      <c r="DH28" s="95" t="s">
        <v>18</v>
      </c>
      <c r="DI28" s="95" t="s">
        <v>43</v>
      </c>
      <c r="DJ28" s="95" t="s">
        <v>44</v>
      </c>
      <c r="DK28" s="95" t="s">
        <v>45</v>
      </c>
      <c r="DL28" s="95" t="s">
        <v>18</v>
      </c>
      <c r="DM28" s="95" t="s">
        <v>43</v>
      </c>
      <c r="DN28" s="95" t="s">
        <v>44</v>
      </c>
      <c r="DO28" s="95" t="s">
        <v>45</v>
      </c>
      <c r="DP28" s="114" t="s">
        <v>18</v>
      </c>
      <c r="DQ28" s="105"/>
      <c r="DR28" s="87"/>
      <c r="DS28" s="87"/>
      <c r="DT28" s="87"/>
      <c r="DU28" s="87"/>
      <c r="DV28" s="87"/>
      <c r="DW28" s="87"/>
      <c r="DX28" s="87"/>
      <c r="DY28" s="87"/>
      <c r="DZ28" s="37">
        <v>1</v>
      </c>
      <c r="EA28" s="37">
        <v>2</v>
      </c>
      <c r="EB28" s="37">
        <v>3</v>
      </c>
      <c r="EC28" s="38">
        <v>4</v>
      </c>
    </row>
    <row r="29" spans="1:134" ht="15.75" thickBot="1">
      <c r="A29" s="284"/>
      <c r="B29" s="284"/>
      <c r="C29" s="284"/>
      <c r="D29" s="284"/>
      <c r="E29" s="50">
        <f t="shared" ref="E29:AJ29" si="11">SUM(E30:E43)</f>
        <v>1</v>
      </c>
      <c r="F29" s="50">
        <f t="shared" si="11"/>
        <v>1</v>
      </c>
      <c r="G29" s="50">
        <f t="shared" si="11"/>
        <v>1</v>
      </c>
      <c r="H29" s="50">
        <f t="shared" si="11"/>
        <v>0</v>
      </c>
      <c r="I29" s="50">
        <f t="shared" si="11"/>
        <v>0</v>
      </c>
      <c r="J29" s="50">
        <f t="shared" si="11"/>
        <v>0</v>
      </c>
      <c r="K29" s="50">
        <f t="shared" si="11"/>
        <v>0</v>
      </c>
      <c r="L29" s="50">
        <f t="shared" si="11"/>
        <v>0</v>
      </c>
      <c r="M29" s="50">
        <f t="shared" si="11"/>
        <v>1</v>
      </c>
      <c r="N29" s="50">
        <f t="shared" si="11"/>
        <v>1</v>
      </c>
      <c r="O29" s="50">
        <f t="shared" si="11"/>
        <v>1</v>
      </c>
      <c r="P29" s="50">
        <f t="shared" si="11"/>
        <v>0</v>
      </c>
      <c r="Q29" s="50">
        <f t="shared" si="11"/>
        <v>0</v>
      </c>
      <c r="R29" s="50">
        <f t="shared" si="11"/>
        <v>0</v>
      </c>
      <c r="S29" s="50">
        <f t="shared" si="11"/>
        <v>0</v>
      </c>
      <c r="T29" s="50">
        <f t="shared" si="11"/>
        <v>0</v>
      </c>
      <c r="U29" s="50">
        <f t="shared" si="11"/>
        <v>1</v>
      </c>
      <c r="V29" s="50">
        <f t="shared" si="11"/>
        <v>1</v>
      </c>
      <c r="W29" s="50">
        <f t="shared" si="11"/>
        <v>1</v>
      </c>
      <c r="X29" s="50">
        <f t="shared" si="11"/>
        <v>1</v>
      </c>
      <c r="Y29" s="50">
        <f t="shared" si="11"/>
        <v>0</v>
      </c>
      <c r="Z29" s="50">
        <f t="shared" si="11"/>
        <v>0</v>
      </c>
      <c r="AA29" s="50">
        <f t="shared" si="11"/>
        <v>0</v>
      </c>
      <c r="AB29" s="50">
        <f t="shared" si="11"/>
        <v>0</v>
      </c>
      <c r="AC29" s="50">
        <f t="shared" si="11"/>
        <v>0</v>
      </c>
      <c r="AD29" s="50">
        <f t="shared" si="11"/>
        <v>0</v>
      </c>
      <c r="AE29" s="50">
        <f t="shared" si="11"/>
        <v>0</v>
      </c>
      <c r="AF29" s="50">
        <f t="shared" si="11"/>
        <v>0</v>
      </c>
      <c r="AG29" s="50">
        <f t="shared" si="11"/>
        <v>0</v>
      </c>
      <c r="AH29" s="50">
        <f t="shared" si="11"/>
        <v>0</v>
      </c>
      <c r="AI29" s="50">
        <f t="shared" si="11"/>
        <v>0</v>
      </c>
      <c r="AJ29" s="50">
        <f t="shared" si="11"/>
        <v>0</v>
      </c>
      <c r="AK29" s="50">
        <f t="shared" ref="AK29:BP29" si="12">SUM(AK30:AK43)</f>
        <v>1</v>
      </c>
      <c r="AL29" s="50">
        <f t="shared" si="12"/>
        <v>1</v>
      </c>
      <c r="AM29" s="50">
        <f t="shared" si="12"/>
        <v>1</v>
      </c>
      <c r="AN29" s="50">
        <f t="shared" si="12"/>
        <v>1</v>
      </c>
      <c r="AO29" s="50">
        <f t="shared" si="12"/>
        <v>1</v>
      </c>
      <c r="AP29" s="50">
        <f t="shared" si="12"/>
        <v>1</v>
      </c>
      <c r="AQ29" s="50">
        <f t="shared" si="12"/>
        <v>1</v>
      </c>
      <c r="AR29" s="50">
        <f t="shared" si="12"/>
        <v>1</v>
      </c>
      <c r="AS29" s="50">
        <f t="shared" si="12"/>
        <v>0</v>
      </c>
      <c r="AT29" s="50">
        <f t="shared" si="12"/>
        <v>0</v>
      </c>
      <c r="AU29" s="50">
        <f t="shared" si="12"/>
        <v>0</v>
      </c>
      <c r="AV29" s="50">
        <f t="shared" si="12"/>
        <v>0</v>
      </c>
      <c r="AW29" s="50">
        <f t="shared" si="12"/>
        <v>0</v>
      </c>
      <c r="AX29" s="50">
        <f t="shared" si="12"/>
        <v>0</v>
      </c>
      <c r="AY29" s="50">
        <f t="shared" si="12"/>
        <v>0</v>
      </c>
      <c r="AZ29" s="50">
        <f t="shared" si="12"/>
        <v>0</v>
      </c>
      <c r="BA29" s="50">
        <f t="shared" si="12"/>
        <v>1</v>
      </c>
      <c r="BB29" s="50">
        <f t="shared" si="12"/>
        <v>1</v>
      </c>
      <c r="BC29" s="50">
        <f t="shared" si="12"/>
        <v>1</v>
      </c>
      <c r="BD29" s="50">
        <f t="shared" si="12"/>
        <v>0</v>
      </c>
      <c r="BE29" s="50">
        <f t="shared" si="12"/>
        <v>0</v>
      </c>
      <c r="BF29" s="50">
        <f t="shared" si="12"/>
        <v>0</v>
      </c>
      <c r="BG29" s="50">
        <f t="shared" si="12"/>
        <v>0</v>
      </c>
      <c r="BH29" s="50">
        <f t="shared" si="12"/>
        <v>0</v>
      </c>
      <c r="BI29" s="50">
        <f t="shared" si="12"/>
        <v>0</v>
      </c>
      <c r="BJ29" s="50">
        <f t="shared" si="12"/>
        <v>0</v>
      </c>
      <c r="BK29" s="50">
        <f t="shared" si="12"/>
        <v>0</v>
      </c>
      <c r="BL29" s="50">
        <f t="shared" si="12"/>
        <v>0</v>
      </c>
      <c r="BM29" s="50">
        <f t="shared" si="12"/>
        <v>0</v>
      </c>
      <c r="BN29" s="50">
        <f t="shared" si="12"/>
        <v>0</v>
      </c>
      <c r="BO29" s="50">
        <f t="shared" si="12"/>
        <v>0</v>
      </c>
      <c r="BP29" s="50">
        <f t="shared" si="12"/>
        <v>0</v>
      </c>
      <c r="BQ29" s="50">
        <f t="shared" ref="BQ29:CV29" si="13">SUM(BQ30:BQ43)</f>
        <v>0</v>
      </c>
      <c r="BR29" s="50">
        <f t="shared" si="13"/>
        <v>0</v>
      </c>
      <c r="BS29" s="50">
        <f t="shared" si="13"/>
        <v>0</v>
      </c>
      <c r="BT29" s="50">
        <f t="shared" si="13"/>
        <v>0</v>
      </c>
      <c r="BU29" s="50">
        <f t="shared" si="13"/>
        <v>0</v>
      </c>
      <c r="BV29" s="50">
        <f t="shared" si="13"/>
        <v>0</v>
      </c>
      <c r="BW29" s="50">
        <f t="shared" si="13"/>
        <v>0</v>
      </c>
      <c r="BX29" s="50">
        <f t="shared" si="13"/>
        <v>0</v>
      </c>
      <c r="BY29" s="50">
        <f t="shared" si="13"/>
        <v>0</v>
      </c>
      <c r="BZ29" s="50">
        <f t="shared" si="13"/>
        <v>0</v>
      </c>
      <c r="CA29" s="50">
        <f t="shared" si="13"/>
        <v>0</v>
      </c>
      <c r="CB29" s="50">
        <f t="shared" si="13"/>
        <v>0</v>
      </c>
      <c r="CC29" s="50">
        <f t="shared" si="13"/>
        <v>0</v>
      </c>
      <c r="CD29" s="50">
        <f t="shared" si="13"/>
        <v>0</v>
      </c>
      <c r="CE29" s="50">
        <f t="shared" si="13"/>
        <v>0</v>
      </c>
      <c r="CF29" s="50">
        <f t="shared" si="13"/>
        <v>0</v>
      </c>
      <c r="CG29" s="50">
        <f t="shared" si="13"/>
        <v>1</v>
      </c>
      <c r="CH29" s="50">
        <f t="shared" si="13"/>
        <v>1</v>
      </c>
      <c r="CI29" s="50">
        <f t="shared" si="13"/>
        <v>1</v>
      </c>
      <c r="CJ29" s="50">
        <f t="shared" si="13"/>
        <v>1</v>
      </c>
      <c r="CK29" s="50">
        <f t="shared" si="13"/>
        <v>0</v>
      </c>
      <c r="CL29" s="50">
        <f t="shared" si="13"/>
        <v>0</v>
      </c>
      <c r="CM29" s="50">
        <f t="shared" si="13"/>
        <v>0</v>
      </c>
      <c r="CN29" s="50">
        <f t="shared" si="13"/>
        <v>0</v>
      </c>
      <c r="CO29" s="50">
        <f t="shared" si="13"/>
        <v>0</v>
      </c>
      <c r="CP29" s="50">
        <f t="shared" si="13"/>
        <v>0</v>
      </c>
      <c r="CQ29" s="50">
        <f t="shared" si="13"/>
        <v>0</v>
      </c>
      <c r="CR29" s="50">
        <f t="shared" si="13"/>
        <v>0</v>
      </c>
      <c r="CS29" s="50">
        <f t="shared" si="13"/>
        <v>0</v>
      </c>
      <c r="CT29" s="50">
        <f t="shared" si="13"/>
        <v>0</v>
      </c>
      <c r="CU29" s="50">
        <f t="shared" si="13"/>
        <v>0</v>
      </c>
      <c r="CV29" s="50">
        <f t="shared" si="13"/>
        <v>0</v>
      </c>
      <c r="CW29" s="50">
        <f t="shared" ref="CW29:DP29" si="14">SUM(CW30:CW43)</f>
        <v>1</v>
      </c>
      <c r="CX29" s="50">
        <f t="shared" si="14"/>
        <v>1</v>
      </c>
      <c r="CY29" s="50">
        <f t="shared" si="14"/>
        <v>1</v>
      </c>
      <c r="CZ29" s="50">
        <f t="shared" si="14"/>
        <v>1</v>
      </c>
      <c r="DA29" s="50">
        <f t="shared" si="14"/>
        <v>0</v>
      </c>
      <c r="DB29" s="50">
        <f t="shared" si="14"/>
        <v>0</v>
      </c>
      <c r="DC29" s="50">
        <f t="shared" si="14"/>
        <v>0</v>
      </c>
      <c r="DD29" s="50">
        <f t="shared" si="14"/>
        <v>0</v>
      </c>
      <c r="DE29" s="50">
        <f t="shared" si="14"/>
        <v>0</v>
      </c>
      <c r="DF29" s="50">
        <f t="shared" si="14"/>
        <v>0</v>
      </c>
      <c r="DG29" s="50">
        <f t="shared" si="14"/>
        <v>0</v>
      </c>
      <c r="DH29" s="50">
        <f t="shared" si="14"/>
        <v>0</v>
      </c>
      <c r="DI29" s="50">
        <f t="shared" si="14"/>
        <v>0</v>
      </c>
      <c r="DJ29" s="50">
        <f t="shared" si="14"/>
        <v>0</v>
      </c>
      <c r="DK29" s="50">
        <f t="shared" si="14"/>
        <v>0</v>
      </c>
      <c r="DL29" s="50">
        <f t="shared" si="14"/>
        <v>0</v>
      </c>
      <c r="DM29" s="50">
        <f t="shared" si="14"/>
        <v>1</v>
      </c>
      <c r="DN29" s="50">
        <f t="shared" si="14"/>
        <v>1</v>
      </c>
      <c r="DO29" s="50">
        <f t="shared" si="14"/>
        <v>1</v>
      </c>
      <c r="DP29" s="115">
        <f t="shared" si="14"/>
        <v>1</v>
      </c>
      <c r="DQ29" s="105"/>
      <c r="DR29" s="87"/>
      <c r="DS29" s="87"/>
      <c r="DT29" s="87"/>
      <c r="DU29" s="87"/>
      <c r="DV29" s="87"/>
      <c r="DW29" s="87"/>
      <c r="DX29" s="87"/>
      <c r="DY29" s="87"/>
      <c r="DZ29" s="37"/>
      <c r="EA29" s="37"/>
      <c r="EB29" s="37"/>
      <c r="EC29" s="38"/>
    </row>
    <row r="30" spans="1:134" ht="19.5" thickBot="1">
      <c r="A30" s="64" t="s">
        <v>26</v>
      </c>
      <c r="B30" s="40">
        <f t="shared" ref="B30:B43" si="15">IF($ED$43&gt;0,RANK($D30,$D$30:$D$43,),"")</f>
        <v>7</v>
      </c>
      <c r="C30" s="36">
        <f>(IF(D30&gt;0,1,0))*((IF(B30=1,10,0))+(IF(B30=2,6,0))+(IF(B30=3,3,0))+(IF(B30=4,1,0)))</f>
        <v>0</v>
      </c>
      <c r="D30" s="63">
        <f t="shared" ref="D30:D43" si="16">SUM(DZ30:EC30)</f>
        <v>1.5</v>
      </c>
      <c r="E30" s="11"/>
      <c r="F30" s="12"/>
      <c r="G30" s="12"/>
      <c r="H30" s="51"/>
      <c r="I30" s="11"/>
      <c r="J30" s="12"/>
      <c r="K30" s="12"/>
      <c r="L30" s="51"/>
      <c r="M30" s="11"/>
      <c r="N30" s="12"/>
      <c r="O30" s="12"/>
      <c r="P30" s="51"/>
      <c r="Q30" s="11"/>
      <c r="R30" s="12"/>
      <c r="S30" s="12"/>
      <c r="T30" s="51"/>
      <c r="U30" s="11"/>
      <c r="V30" s="12"/>
      <c r="W30" s="12"/>
      <c r="X30" s="51"/>
      <c r="Y30" s="11"/>
      <c r="Z30" s="12"/>
      <c r="AA30" s="12"/>
      <c r="AB30" s="51"/>
      <c r="AC30" s="11"/>
      <c r="AD30" s="12"/>
      <c r="AE30" s="12"/>
      <c r="AF30" s="51"/>
      <c r="AG30" s="11"/>
      <c r="AH30" s="12"/>
      <c r="AI30" s="12"/>
      <c r="AJ30" s="51"/>
      <c r="AK30" s="11"/>
      <c r="AL30" s="12"/>
      <c r="AM30" s="12"/>
      <c r="AN30" s="51"/>
      <c r="AO30" s="11"/>
      <c r="AP30" s="12"/>
      <c r="AQ30" s="12"/>
      <c r="AR30" s="51"/>
      <c r="AS30" s="11"/>
      <c r="AT30" s="12"/>
      <c r="AU30" s="12"/>
      <c r="AV30" s="51"/>
      <c r="AW30" s="11"/>
      <c r="AX30" s="12"/>
      <c r="AY30" s="12"/>
      <c r="AZ30" s="51"/>
      <c r="BA30" s="11"/>
      <c r="BB30" s="12"/>
      <c r="BC30" s="12"/>
      <c r="BD30" s="51"/>
      <c r="BE30" s="11"/>
      <c r="BF30" s="12"/>
      <c r="BG30" s="12"/>
      <c r="BH30" s="51"/>
      <c r="BI30" s="11"/>
      <c r="BJ30" s="12"/>
      <c r="BK30" s="12"/>
      <c r="BL30" s="51"/>
      <c r="BM30" s="11"/>
      <c r="BN30" s="12"/>
      <c r="BO30" s="12"/>
      <c r="BP30" s="51"/>
      <c r="BQ30" s="11"/>
      <c r="BR30" s="12"/>
      <c r="BS30" s="12"/>
      <c r="BT30" s="51"/>
      <c r="BU30" s="11"/>
      <c r="BV30" s="12"/>
      <c r="BW30" s="12"/>
      <c r="BX30" s="51"/>
      <c r="BY30" s="11"/>
      <c r="BZ30" s="12"/>
      <c r="CA30" s="12"/>
      <c r="CB30" s="51"/>
      <c r="CC30" s="11"/>
      <c r="CD30" s="12"/>
      <c r="CE30" s="12"/>
      <c r="CF30" s="51"/>
      <c r="CG30" s="11"/>
      <c r="CH30" s="12"/>
      <c r="CI30" s="12"/>
      <c r="CJ30" s="51"/>
      <c r="CK30" s="11"/>
      <c r="CL30" s="12"/>
      <c r="CM30" s="12"/>
      <c r="CN30" s="51"/>
      <c r="CO30" s="11"/>
      <c r="CP30" s="12"/>
      <c r="CQ30" s="12"/>
      <c r="CR30" s="51"/>
      <c r="CS30" s="11"/>
      <c r="CT30" s="12"/>
      <c r="CU30" s="12"/>
      <c r="CV30" s="51"/>
      <c r="CW30" s="11"/>
      <c r="CX30" s="12"/>
      <c r="CY30" s="12"/>
      <c r="CZ30" s="51"/>
      <c r="DA30" s="11"/>
      <c r="DB30" s="12"/>
      <c r="DC30" s="12"/>
      <c r="DD30" s="51"/>
      <c r="DE30" s="11"/>
      <c r="DF30" s="12"/>
      <c r="DG30" s="12"/>
      <c r="DH30" s="51"/>
      <c r="DI30" s="11"/>
      <c r="DJ30" s="12"/>
      <c r="DK30" s="12"/>
      <c r="DL30" s="51"/>
      <c r="DM30" s="11"/>
      <c r="DN30" s="12"/>
      <c r="DO30" s="12"/>
      <c r="DP30" s="51"/>
      <c r="DQ30" s="101"/>
      <c r="DR30" s="87"/>
      <c r="DS30" s="87"/>
      <c r="DT30" s="87"/>
      <c r="DU30" s="87"/>
      <c r="DV30" s="87"/>
      <c r="DW30" s="87"/>
      <c r="DX30" s="87"/>
      <c r="DY30" s="87"/>
      <c r="DZ30" s="52">
        <f t="shared" ref="DZ30:DZ43" si="17">(SUM(E30,I30,M30,Q30,U30,Y30,AC30,AG30,AK30,AO30,AS30,AW30,BA30,BE30,BI30,BM30,BQ30,BU30,BY30,CC30,CG30,CK30,CO30,CS30,CW30,DA30,DE30,DI30,DM30)*10)+((DR7/2)*10)</f>
        <v>0</v>
      </c>
      <c r="EA30" s="53">
        <f t="shared" ref="EA30:EA43" si="18">(SUM(F30,J30,N30,R30,V30,Z30,AD30,AH30,AL30,AP30,AT30,AX30,BB30,BF30,BJ30,BN30,BR30,BV30,BZ30,CD30,CH30,CL30,CP30,CT30,CX30,DB30,DF30,DJ30,DN30)*(6))+((DS7/2)*6)</f>
        <v>1.5</v>
      </c>
      <c r="EB30" s="53">
        <f t="shared" ref="EB30:EB43" si="19">(SUM(G30,K30,O30,S30,W30,AA30,AE30,AI30,AM30,AQ30,AU30,AY30,BC30,BG30,BK30,BO30,BS30,BW30,CA30,CE30,CI30,CM30,CQ30,CU30,CY30,DC30,DG30,DK30,DO30)*3)+((DT7/2)*3)</f>
        <v>0</v>
      </c>
      <c r="EC30" s="57">
        <f t="shared" ref="EC30:EC43" si="20">(SUM(H30,L30,P30,T30,X30,AB30,AF30,AJ30,AN30,AR30,AV30,AZ30,BD30,BH30,BL30,BP30,BT30,BX30,CF30,CJ30,CB30,CN30,CR30,CV30,CZ30,DD30,DH30,DL30,DP30))+(DU7/2)</f>
        <v>0</v>
      </c>
    </row>
    <row r="31" spans="1:134" ht="19.5" thickBot="1">
      <c r="A31" s="89" t="s">
        <v>27</v>
      </c>
      <c r="B31" s="70">
        <f t="shared" si="15"/>
        <v>5</v>
      </c>
      <c r="C31" s="71">
        <f t="shared" ref="C31:C43" si="21">(IF(D31&gt;0,1,0))*((IF(B31=1,10,0))+(IF(B31=2,6,0))+(IF(B31=3,3,0))+(IF(B31=4,1,0)))</f>
        <v>0</v>
      </c>
      <c r="D31" s="72">
        <f t="shared" si="16"/>
        <v>7</v>
      </c>
      <c r="E31" s="90"/>
      <c r="F31" s="91"/>
      <c r="G31" s="91"/>
      <c r="H31" s="92"/>
      <c r="I31" s="90"/>
      <c r="J31" s="91"/>
      <c r="K31" s="91"/>
      <c r="L31" s="92"/>
      <c r="M31" s="90"/>
      <c r="N31" s="91"/>
      <c r="O31" s="91"/>
      <c r="P31" s="92"/>
      <c r="Q31" s="90"/>
      <c r="R31" s="91"/>
      <c r="S31" s="91"/>
      <c r="T31" s="92"/>
      <c r="U31" s="90"/>
      <c r="V31" s="91"/>
      <c r="W31" s="91"/>
      <c r="X31" s="92"/>
      <c r="Y31" s="90"/>
      <c r="Z31" s="91"/>
      <c r="AA31" s="91"/>
      <c r="AB31" s="92"/>
      <c r="AC31" s="90"/>
      <c r="AD31" s="91"/>
      <c r="AE31" s="91"/>
      <c r="AF31" s="92"/>
      <c r="AG31" s="90"/>
      <c r="AH31" s="91"/>
      <c r="AI31" s="91"/>
      <c r="AJ31" s="92"/>
      <c r="AK31" s="90"/>
      <c r="AL31" s="91"/>
      <c r="AM31" s="91"/>
      <c r="AN31" s="92"/>
      <c r="AO31" s="90"/>
      <c r="AP31" s="91">
        <v>1</v>
      </c>
      <c r="AQ31" s="91"/>
      <c r="AR31" s="92"/>
      <c r="AS31" s="90"/>
      <c r="AT31" s="91"/>
      <c r="AU31" s="91"/>
      <c r="AV31" s="92"/>
      <c r="AW31" s="90"/>
      <c r="AX31" s="91"/>
      <c r="AY31" s="91"/>
      <c r="AZ31" s="92"/>
      <c r="BA31" s="90"/>
      <c r="BB31" s="91"/>
      <c r="BC31" s="91"/>
      <c r="BD31" s="92"/>
      <c r="BE31" s="90"/>
      <c r="BF31" s="91"/>
      <c r="BG31" s="91"/>
      <c r="BH31" s="92"/>
      <c r="BI31" s="90"/>
      <c r="BJ31" s="91"/>
      <c r="BK31" s="91"/>
      <c r="BL31" s="92"/>
      <c r="BM31" s="90"/>
      <c r="BN31" s="91"/>
      <c r="BO31" s="91"/>
      <c r="BP31" s="92"/>
      <c r="BQ31" s="90"/>
      <c r="BR31" s="91"/>
      <c r="BS31" s="91"/>
      <c r="BT31" s="92"/>
      <c r="BU31" s="90"/>
      <c r="BV31" s="91"/>
      <c r="BW31" s="91"/>
      <c r="BX31" s="92"/>
      <c r="BY31" s="90"/>
      <c r="BZ31" s="91"/>
      <c r="CA31" s="91"/>
      <c r="CB31" s="92"/>
      <c r="CC31" s="90"/>
      <c r="CD31" s="91"/>
      <c r="CE31" s="91"/>
      <c r="CF31" s="92"/>
      <c r="CG31" s="90"/>
      <c r="CH31" s="91"/>
      <c r="CI31" s="91"/>
      <c r="CJ31" s="92">
        <v>1</v>
      </c>
      <c r="CK31" s="90"/>
      <c r="CL31" s="91"/>
      <c r="CM31" s="91"/>
      <c r="CN31" s="92"/>
      <c r="CO31" s="90"/>
      <c r="CP31" s="91"/>
      <c r="CQ31" s="91"/>
      <c r="CR31" s="92"/>
      <c r="CS31" s="90"/>
      <c r="CT31" s="91"/>
      <c r="CU31" s="91"/>
      <c r="CV31" s="92"/>
      <c r="CW31" s="90"/>
      <c r="CX31" s="91"/>
      <c r="CY31" s="91"/>
      <c r="CZ31" s="92"/>
      <c r="DA31" s="90"/>
      <c r="DB31" s="91"/>
      <c r="DC31" s="91"/>
      <c r="DD31" s="92"/>
      <c r="DE31" s="90"/>
      <c r="DF31" s="91"/>
      <c r="DG31" s="91"/>
      <c r="DH31" s="92"/>
      <c r="DI31" s="90"/>
      <c r="DJ31" s="91"/>
      <c r="DK31" s="91"/>
      <c r="DL31" s="92"/>
      <c r="DM31" s="90"/>
      <c r="DN31" s="91"/>
      <c r="DO31" s="91"/>
      <c r="DP31" s="92"/>
      <c r="DQ31" s="101"/>
      <c r="DR31" s="87"/>
      <c r="DS31" s="87"/>
      <c r="DT31" s="87"/>
      <c r="DU31" s="87"/>
      <c r="DV31" s="87"/>
      <c r="DW31" s="87"/>
      <c r="DX31" s="87"/>
      <c r="DY31" s="87"/>
      <c r="DZ31" s="52">
        <f t="shared" si="17"/>
        <v>0</v>
      </c>
      <c r="EA31" s="53">
        <f t="shared" si="18"/>
        <v>6</v>
      </c>
      <c r="EB31" s="53">
        <f t="shared" si="19"/>
        <v>0</v>
      </c>
      <c r="EC31" s="57">
        <f t="shared" si="20"/>
        <v>1</v>
      </c>
    </row>
    <row r="32" spans="1:134" ht="19.5" thickBot="1">
      <c r="A32" s="64" t="s">
        <v>28</v>
      </c>
      <c r="B32" s="40">
        <f t="shared" si="15"/>
        <v>1</v>
      </c>
      <c r="C32" s="36">
        <f t="shared" si="21"/>
        <v>10</v>
      </c>
      <c r="D32" s="63">
        <f t="shared" si="16"/>
        <v>85.5</v>
      </c>
      <c r="E32" s="11">
        <v>1</v>
      </c>
      <c r="F32" s="12">
        <v>1</v>
      </c>
      <c r="G32" s="12">
        <v>1</v>
      </c>
      <c r="H32" s="51"/>
      <c r="I32" s="11"/>
      <c r="J32" s="12"/>
      <c r="K32" s="12"/>
      <c r="L32" s="51"/>
      <c r="M32" s="11"/>
      <c r="N32" s="12"/>
      <c r="O32" s="12"/>
      <c r="P32" s="51"/>
      <c r="Q32" s="11"/>
      <c r="R32" s="12"/>
      <c r="S32" s="12"/>
      <c r="T32" s="51"/>
      <c r="U32" s="11">
        <v>1</v>
      </c>
      <c r="V32" s="12">
        <v>1</v>
      </c>
      <c r="W32" s="12">
        <v>1</v>
      </c>
      <c r="X32" s="51"/>
      <c r="Y32" s="11"/>
      <c r="Z32" s="12"/>
      <c r="AA32" s="12"/>
      <c r="AB32" s="51"/>
      <c r="AC32" s="11"/>
      <c r="AD32" s="12"/>
      <c r="AE32" s="12"/>
      <c r="AF32" s="51"/>
      <c r="AG32" s="11"/>
      <c r="AH32" s="12"/>
      <c r="AI32" s="12"/>
      <c r="AJ32" s="51"/>
      <c r="AK32" s="11">
        <v>1</v>
      </c>
      <c r="AL32" s="12"/>
      <c r="AM32" s="12">
        <v>1</v>
      </c>
      <c r="AN32" s="51"/>
      <c r="AO32" s="11"/>
      <c r="AP32" s="12"/>
      <c r="AQ32" s="12">
        <v>1</v>
      </c>
      <c r="AR32" s="51"/>
      <c r="AS32" s="11"/>
      <c r="AT32" s="12"/>
      <c r="AU32" s="12"/>
      <c r="AV32" s="51"/>
      <c r="AW32" s="11"/>
      <c r="AX32" s="12"/>
      <c r="AY32" s="12"/>
      <c r="AZ32" s="51"/>
      <c r="BA32" s="11"/>
      <c r="BB32" s="12"/>
      <c r="BC32" s="12"/>
      <c r="BD32" s="51"/>
      <c r="BE32" s="11"/>
      <c r="BF32" s="12"/>
      <c r="BG32" s="12"/>
      <c r="BH32" s="51"/>
      <c r="BI32" s="11"/>
      <c r="BJ32" s="12"/>
      <c r="BK32" s="12"/>
      <c r="BL32" s="51"/>
      <c r="BM32" s="11"/>
      <c r="BN32" s="12"/>
      <c r="BO32" s="12"/>
      <c r="BP32" s="51"/>
      <c r="BQ32" s="11"/>
      <c r="BR32" s="12"/>
      <c r="BS32" s="12"/>
      <c r="BT32" s="51"/>
      <c r="BU32" s="11"/>
      <c r="BV32" s="12"/>
      <c r="BW32" s="12"/>
      <c r="BX32" s="51"/>
      <c r="BY32" s="11"/>
      <c r="BZ32" s="12"/>
      <c r="CA32" s="12"/>
      <c r="CB32" s="51"/>
      <c r="CC32" s="11"/>
      <c r="CD32" s="12"/>
      <c r="CE32" s="12"/>
      <c r="CF32" s="51"/>
      <c r="CG32" s="11"/>
      <c r="CH32" s="12"/>
      <c r="CI32" s="12"/>
      <c r="CJ32" s="51"/>
      <c r="CK32" s="11"/>
      <c r="CL32" s="12"/>
      <c r="CM32" s="12"/>
      <c r="CN32" s="51"/>
      <c r="CO32" s="11"/>
      <c r="CP32" s="12"/>
      <c r="CQ32" s="12"/>
      <c r="CR32" s="51"/>
      <c r="CS32" s="11"/>
      <c r="CT32" s="12"/>
      <c r="CU32" s="12"/>
      <c r="CV32" s="51"/>
      <c r="CW32" s="11">
        <v>1</v>
      </c>
      <c r="CX32" s="12">
        <v>1</v>
      </c>
      <c r="CY32" s="12"/>
      <c r="CZ32" s="51"/>
      <c r="DA32" s="11"/>
      <c r="DB32" s="12"/>
      <c r="DC32" s="12"/>
      <c r="DD32" s="51"/>
      <c r="DE32" s="11"/>
      <c r="DF32" s="12"/>
      <c r="DG32" s="12"/>
      <c r="DH32" s="51"/>
      <c r="DI32" s="11"/>
      <c r="DJ32" s="12"/>
      <c r="DK32" s="12"/>
      <c r="DL32" s="51"/>
      <c r="DM32" s="11">
        <v>1</v>
      </c>
      <c r="DN32" s="12"/>
      <c r="DO32" s="12"/>
      <c r="DP32" s="51"/>
      <c r="DQ32" s="101"/>
      <c r="DR32" s="87"/>
      <c r="DS32" s="87"/>
      <c r="DT32" s="87"/>
      <c r="DU32" s="87"/>
      <c r="DV32" s="87"/>
      <c r="DW32" s="87"/>
      <c r="DX32" s="87"/>
      <c r="DY32" s="87"/>
      <c r="DZ32" s="52">
        <f t="shared" si="17"/>
        <v>55</v>
      </c>
      <c r="EA32" s="53">
        <f t="shared" si="18"/>
        <v>18</v>
      </c>
      <c r="EB32" s="53">
        <f t="shared" si="19"/>
        <v>12</v>
      </c>
      <c r="EC32" s="57">
        <f t="shared" si="20"/>
        <v>0.5</v>
      </c>
    </row>
    <row r="33" spans="1:134" ht="19.5" thickBot="1">
      <c r="A33" s="89" t="s">
        <v>29</v>
      </c>
      <c r="B33" s="70">
        <f t="shared" si="15"/>
        <v>9</v>
      </c>
      <c r="C33" s="71">
        <f t="shared" si="21"/>
        <v>0</v>
      </c>
      <c r="D33" s="72">
        <f t="shared" si="16"/>
        <v>0</v>
      </c>
      <c r="E33" s="90"/>
      <c r="F33" s="91"/>
      <c r="G33" s="91"/>
      <c r="H33" s="92"/>
      <c r="I33" s="90"/>
      <c r="J33" s="91"/>
      <c r="K33" s="91"/>
      <c r="L33" s="92"/>
      <c r="M33" s="90"/>
      <c r="N33" s="91"/>
      <c r="O33" s="91"/>
      <c r="P33" s="92"/>
      <c r="Q33" s="90"/>
      <c r="R33" s="91"/>
      <c r="S33" s="91"/>
      <c r="T33" s="92"/>
      <c r="U33" s="90"/>
      <c r="V33" s="91"/>
      <c r="W33" s="91"/>
      <c r="X33" s="92"/>
      <c r="Y33" s="90"/>
      <c r="Z33" s="91"/>
      <c r="AA33" s="91"/>
      <c r="AB33" s="92"/>
      <c r="AC33" s="90"/>
      <c r="AD33" s="91"/>
      <c r="AE33" s="91"/>
      <c r="AF33" s="92"/>
      <c r="AG33" s="90"/>
      <c r="AH33" s="91"/>
      <c r="AI33" s="91"/>
      <c r="AJ33" s="92"/>
      <c r="AK33" s="90"/>
      <c r="AL33" s="91"/>
      <c r="AM33" s="91"/>
      <c r="AN33" s="92"/>
      <c r="AO33" s="90"/>
      <c r="AP33" s="91"/>
      <c r="AQ33" s="91"/>
      <c r="AR33" s="92"/>
      <c r="AS33" s="90"/>
      <c r="AT33" s="91"/>
      <c r="AU33" s="91"/>
      <c r="AV33" s="92"/>
      <c r="AW33" s="90"/>
      <c r="AX33" s="91"/>
      <c r="AY33" s="91"/>
      <c r="AZ33" s="92"/>
      <c r="BA33" s="90"/>
      <c r="BB33" s="91"/>
      <c r="BC33" s="91"/>
      <c r="BD33" s="92"/>
      <c r="BE33" s="90"/>
      <c r="BF33" s="91"/>
      <c r="BG33" s="91"/>
      <c r="BH33" s="92"/>
      <c r="BI33" s="90"/>
      <c r="BJ33" s="91"/>
      <c r="BK33" s="91"/>
      <c r="BL33" s="92"/>
      <c r="BM33" s="90"/>
      <c r="BN33" s="91"/>
      <c r="BO33" s="91"/>
      <c r="BP33" s="92"/>
      <c r="BQ33" s="90"/>
      <c r="BR33" s="91"/>
      <c r="BS33" s="91"/>
      <c r="BT33" s="92"/>
      <c r="BU33" s="90"/>
      <c r="BV33" s="91"/>
      <c r="BW33" s="91"/>
      <c r="BX33" s="92"/>
      <c r="BY33" s="90"/>
      <c r="BZ33" s="91"/>
      <c r="CA33" s="91"/>
      <c r="CB33" s="92"/>
      <c r="CC33" s="90"/>
      <c r="CD33" s="91"/>
      <c r="CE33" s="91"/>
      <c r="CF33" s="92"/>
      <c r="CG33" s="90"/>
      <c r="CH33" s="91"/>
      <c r="CI33" s="91"/>
      <c r="CJ33" s="92"/>
      <c r="CK33" s="90"/>
      <c r="CL33" s="91"/>
      <c r="CM33" s="91"/>
      <c r="CN33" s="92"/>
      <c r="CO33" s="90"/>
      <c r="CP33" s="91"/>
      <c r="CQ33" s="91"/>
      <c r="CR33" s="92"/>
      <c r="CS33" s="90"/>
      <c r="CT33" s="91"/>
      <c r="CU33" s="91"/>
      <c r="CV33" s="92"/>
      <c r="CW33" s="90"/>
      <c r="CX33" s="91"/>
      <c r="CY33" s="91"/>
      <c r="CZ33" s="92"/>
      <c r="DA33" s="90"/>
      <c r="DB33" s="91"/>
      <c r="DC33" s="91"/>
      <c r="DD33" s="92"/>
      <c r="DE33" s="90"/>
      <c r="DF33" s="91"/>
      <c r="DG33" s="91"/>
      <c r="DH33" s="92"/>
      <c r="DI33" s="90"/>
      <c r="DJ33" s="91"/>
      <c r="DK33" s="91"/>
      <c r="DL33" s="92"/>
      <c r="DM33" s="90"/>
      <c r="DN33" s="91"/>
      <c r="DO33" s="91"/>
      <c r="DP33" s="92"/>
      <c r="DQ33" s="101"/>
      <c r="DR33" s="87"/>
      <c r="DS33" s="87"/>
      <c r="DT33" s="87"/>
      <c r="DU33" s="87"/>
      <c r="DV33" s="87"/>
      <c r="DW33" s="87"/>
      <c r="DX33" s="87"/>
      <c r="DY33" s="87"/>
      <c r="DZ33" s="52">
        <f t="shared" si="17"/>
        <v>0</v>
      </c>
      <c r="EA33" s="53">
        <f t="shared" si="18"/>
        <v>0</v>
      </c>
      <c r="EB33" s="53">
        <f t="shared" si="19"/>
        <v>0</v>
      </c>
      <c r="EC33" s="57">
        <f t="shared" si="20"/>
        <v>0</v>
      </c>
    </row>
    <row r="34" spans="1:134" ht="19.5" thickBot="1">
      <c r="A34" s="64" t="s">
        <v>30</v>
      </c>
      <c r="B34" s="40">
        <f t="shared" si="15"/>
        <v>5</v>
      </c>
      <c r="C34" s="36">
        <f t="shared" si="21"/>
        <v>0</v>
      </c>
      <c r="D34" s="63">
        <f t="shared" si="16"/>
        <v>7</v>
      </c>
      <c r="E34" s="11"/>
      <c r="F34" s="12"/>
      <c r="G34" s="12"/>
      <c r="H34" s="51"/>
      <c r="I34" s="11"/>
      <c r="J34" s="12"/>
      <c r="K34" s="12"/>
      <c r="L34" s="51"/>
      <c r="M34" s="11"/>
      <c r="N34" s="12"/>
      <c r="O34" s="12"/>
      <c r="P34" s="51"/>
      <c r="Q34" s="11"/>
      <c r="R34" s="12"/>
      <c r="S34" s="12"/>
      <c r="T34" s="51"/>
      <c r="U34" s="11"/>
      <c r="V34" s="12"/>
      <c r="W34" s="12"/>
      <c r="X34" s="51"/>
      <c r="Y34" s="11"/>
      <c r="Z34" s="12"/>
      <c r="AA34" s="12"/>
      <c r="AB34" s="51"/>
      <c r="AC34" s="11"/>
      <c r="AD34" s="12"/>
      <c r="AE34" s="12"/>
      <c r="AF34" s="51"/>
      <c r="AG34" s="11"/>
      <c r="AH34" s="12"/>
      <c r="AI34" s="12"/>
      <c r="AJ34" s="51"/>
      <c r="AK34" s="11"/>
      <c r="AL34" s="12"/>
      <c r="AM34" s="12"/>
      <c r="AN34" s="51"/>
      <c r="AO34" s="11"/>
      <c r="AP34" s="12"/>
      <c r="AQ34" s="12"/>
      <c r="AR34" s="51"/>
      <c r="AS34" s="11"/>
      <c r="AT34" s="12"/>
      <c r="AU34" s="12"/>
      <c r="AV34" s="51"/>
      <c r="AW34" s="11"/>
      <c r="AX34" s="12"/>
      <c r="AY34" s="12"/>
      <c r="AZ34" s="51"/>
      <c r="BA34" s="11"/>
      <c r="BB34" s="12"/>
      <c r="BC34" s="12">
        <v>1</v>
      </c>
      <c r="BD34" s="51"/>
      <c r="BE34" s="11"/>
      <c r="BF34" s="12"/>
      <c r="BG34" s="12"/>
      <c r="BH34" s="51"/>
      <c r="BI34" s="11"/>
      <c r="BJ34" s="12"/>
      <c r="BK34" s="12"/>
      <c r="BL34" s="51"/>
      <c r="BM34" s="11"/>
      <c r="BN34" s="12"/>
      <c r="BO34" s="12"/>
      <c r="BP34" s="51"/>
      <c r="BQ34" s="11"/>
      <c r="BR34" s="12"/>
      <c r="BS34" s="12"/>
      <c r="BT34" s="51"/>
      <c r="BU34" s="11"/>
      <c r="BV34" s="12"/>
      <c r="BW34" s="12"/>
      <c r="BX34" s="51"/>
      <c r="BY34" s="11"/>
      <c r="BZ34" s="12"/>
      <c r="CA34" s="12"/>
      <c r="CB34" s="51"/>
      <c r="CC34" s="11"/>
      <c r="CD34" s="12"/>
      <c r="CE34" s="12"/>
      <c r="CF34" s="51"/>
      <c r="CG34" s="11"/>
      <c r="CH34" s="12"/>
      <c r="CI34" s="12">
        <v>1</v>
      </c>
      <c r="CJ34" s="51"/>
      <c r="CK34" s="11"/>
      <c r="CL34" s="12"/>
      <c r="CM34" s="12"/>
      <c r="CN34" s="51"/>
      <c r="CO34" s="11"/>
      <c r="CP34" s="12"/>
      <c r="CQ34" s="12"/>
      <c r="CR34" s="51"/>
      <c r="CS34" s="11"/>
      <c r="CT34" s="12"/>
      <c r="CU34" s="12"/>
      <c r="CV34" s="51"/>
      <c r="CW34" s="11"/>
      <c r="CX34" s="12"/>
      <c r="CY34" s="12"/>
      <c r="CZ34" s="51">
        <v>1</v>
      </c>
      <c r="DA34" s="11"/>
      <c r="DB34" s="12"/>
      <c r="DC34" s="12"/>
      <c r="DD34" s="51"/>
      <c r="DE34" s="11"/>
      <c r="DF34" s="12"/>
      <c r="DG34" s="12"/>
      <c r="DH34" s="51"/>
      <c r="DI34" s="11"/>
      <c r="DJ34" s="12"/>
      <c r="DK34" s="12"/>
      <c r="DL34" s="51"/>
      <c r="DM34" s="11"/>
      <c r="DN34" s="12"/>
      <c r="DO34" s="12"/>
      <c r="DP34" s="51"/>
      <c r="DQ34" s="101"/>
      <c r="DR34" s="87"/>
      <c r="DS34" s="87"/>
      <c r="DT34" s="87"/>
      <c r="DU34" s="87"/>
      <c r="DV34" s="87"/>
      <c r="DW34" s="87"/>
      <c r="DX34" s="87"/>
      <c r="DY34" s="87"/>
      <c r="DZ34" s="52">
        <f t="shared" si="17"/>
        <v>0</v>
      </c>
      <c r="EA34" s="53">
        <f t="shared" si="18"/>
        <v>0</v>
      </c>
      <c r="EB34" s="53">
        <f t="shared" si="19"/>
        <v>6</v>
      </c>
      <c r="EC34" s="57">
        <f t="shared" si="20"/>
        <v>1</v>
      </c>
    </row>
    <row r="35" spans="1:134" ht="19.5" thickBot="1">
      <c r="A35" s="89" t="s">
        <v>31</v>
      </c>
      <c r="B35" s="70">
        <f t="shared" si="15"/>
        <v>8</v>
      </c>
      <c r="C35" s="71">
        <f t="shared" si="21"/>
        <v>0</v>
      </c>
      <c r="D35" s="72">
        <f t="shared" si="16"/>
        <v>0.75</v>
      </c>
      <c r="E35" s="90"/>
      <c r="F35" s="91"/>
      <c r="G35" s="91"/>
      <c r="H35" s="92"/>
      <c r="I35" s="90"/>
      <c r="J35" s="91"/>
      <c r="K35" s="91"/>
      <c r="L35" s="92"/>
      <c r="M35" s="90"/>
      <c r="N35" s="91"/>
      <c r="O35" s="91"/>
      <c r="P35" s="92"/>
      <c r="Q35" s="90"/>
      <c r="R35" s="91"/>
      <c r="S35" s="91"/>
      <c r="T35" s="92"/>
      <c r="U35" s="90"/>
      <c r="V35" s="91"/>
      <c r="W35" s="91"/>
      <c r="X35" s="92"/>
      <c r="Y35" s="90"/>
      <c r="Z35" s="91"/>
      <c r="AA35" s="91"/>
      <c r="AB35" s="92"/>
      <c r="AC35" s="90"/>
      <c r="AD35" s="91"/>
      <c r="AE35" s="91"/>
      <c r="AF35" s="92"/>
      <c r="AG35" s="90"/>
      <c r="AH35" s="91"/>
      <c r="AI35" s="91"/>
      <c r="AJ35" s="92"/>
      <c r="AK35" s="90"/>
      <c r="AL35" s="91"/>
      <c r="AM35" s="91"/>
      <c r="AN35" s="92"/>
      <c r="AO35" s="90"/>
      <c r="AP35" s="91"/>
      <c r="AQ35" s="91"/>
      <c r="AR35" s="92"/>
      <c r="AS35" s="90"/>
      <c r="AT35" s="91"/>
      <c r="AU35" s="91"/>
      <c r="AV35" s="92"/>
      <c r="AW35" s="90"/>
      <c r="AX35" s="91"/>
      <c r="AY35" s="91"/>
      <c r="AZ35" s="92"/>
      <c r="BA35" s="90"/>
      <c r="BB35" s="91"/>
      <c r="BC35" s="91"/>
      <c r="BD35" s="92"/>
      <c r="BE35" s="90"/>
      <c r="BF35" s="91"/>
      <c r="BG35" s="91"/>
      <c r="BH35" s="92"/>
      <c r="BI35" s="90"/>
      <c r="BJ35" s="91"/>
      <c r="BK35" s="91"/>
      <c r="BL35" s="92"/>
      <c r="BM35" s="90"/>
      <c r="BN35" s="91"/>
      <c r="BO35" s="91"/>
      <c r="BP35" s="92"/>
      <c r="BQ35" s="90"/>
      <c r="BR35" s="91"/>
      <c r="BS35" s="91"/>
      <c r="BT35" s="92"/>
      <c r="BU35" s="90"/>
      <c r="BV35" s="91"/>
      <c r="BW35" s="91"/>
      <c r="BX35" s="92"/>
      <c r="BY35" s="90"/>
      <c r="BZ35" s="91"/>
      <c r="CA35" s="91"/>
      <c r="CB35" s="92"/>
      <c r="CC35" s="90"/>
      <c r="CD35" s="91"/>
      <c r="CE35" s="91"/>
      <c r="CF35" s="92"/>
      <c r="CG35" s="90"/>
      <c r="CH35" s="91"/>
      <c r="CI35" s="91"/>
      <c r="CJ35" s="92"/>
      <c r="CK35" s="90"/>
      <c r="CL35" s="91"/>
      <c r="CM35" s="91"/>
      <c r="CN35" s="92"/>
      <c r="CO35" s="90"/>
      <c r="CP35" s="91"/>
      <c r="CQ35" s="91"/>
      <c r="CR35" s="92"/>
      <c r="CS35" s="90"/>
      <c r="CT35" s="91"/>
      <c r="CU35" s="91"/>
      <c r="CV35" s="92"/>
      <c r="CW35" s="90"/>
      <c r="CX35" s="91"/>
      <c r="CY35" s="91"/>
      <c r="CZ35" s="92"/>
      <c r="DA35" s="90"/>
      <c r="DB35" s="91"/>
      <c r="DC35" s="91"/>
      <c r="DD35" s="92"/>
      <c r="DE35" s="90"/>
      <c r="DF35" s="91"/>
      <c r="DG35" s="91"/>
      <c r="DH35" s="92"/>
      <c r="DI35" s="90"/>
      <c r="DJ35" s="91"/>
      <c r="DK35" s="91"/>
      <c r="DL35" s="92"/>
      <c r="DM35" s="90"/>
      <c r="DN35" s="91"/>
      <c r="DO35" s="91">
        <v>0.25</v>
      </c>
      <c r="DP35" s="92"/>
      <c r="DQ35" s="101"/>
      <c r="DR35" s="87"/>
      <c r="DS35" s="87"/>
      <c r="DT35" s="87"/>
      <c r="DU35" s="87"/>
      <c r="DV35" s="87"/>
      <c r="DW35" s="87"/>
      <c r="DX35" s="87"/>
      <c r="DY35" s="87"/>
      <c r="DZ35" s="52">
        <f t="shared" si="17"/>
        <v>0</v>
      </c>
      <c r="EA35" s="53">
        <f t="shared" si="18"/>
        <v>0</v>
      </c>
      <c r="EB35" s="53">
        <f t="shared" si="19"/>
        <v>0.75</v>
      </c>
      <c r="EC35" s="57">
        <f t="shared" si="20"/>
        <v>0</v>
      </c>
    </row>
    <row r="36" spans="1:134" ht="19.5" thickBot="1">
      <c r="A36" s="64" t="s">
        <v>32</v>
      </c>
      <c r="B36" s="40">
        <f t="shared" si="15"/>
        <v>9</v>
      </c>
      <c r="C36" s="36">
        <f t="shared" si="21"/>
        <v>0</v>
      </c>
      <c r="D36" s="63">
        <f t="shared" si="16"/>
        <v>0</v>
      </c>
      <c r="E36" s="11"/>
      <c r="F36" s="12"/>
      <c r="G36" s="12"/>
      <c r="H36" s="51"/>
      <c r="I36" s="11"/>
      <c r="J36" s="12"/>
      <c r="K36" s="12"/>
      <c r="L36" s="51"/>
      <c r="M36" s="11"/>
      <c r="N36" s="12"/>
      <c r="O36" s="12"/>
      <c r="P36" s="51"/>
      <c r="Q36" s="11"/>
      <c r="R36" s="12"/>
      <c r="S36" s="12"/>
      <c r="T36" s="51"/>
      <c r="U36" s="11"/>
      <c r="V36" s="12"/>
      <c r="W36" s="12"/>
      <c r="X36" s="51"/>
      <c r="Y36" s="11"/>
      <c r="Z36" s="12"/>
      <c r="AA36" s="12"/>
      <c r="AB36" s="51"/>
      <c r="AC36" s="11"/>
      <c r="AD36" s="12"/>
      <c r="AE36" s="12"/>
      <c r="AF36" s="51"/>
      <c r="AG36" s="11"/>
      <c r="AH36" s="12"/>
      <c r="AI36" s="12"/>
      <c r="AJ36" s="51"/>
      <c r="AK36" s="11"/>
      <c r="AL36" s="12"/>
      <c r="AM36" s="12"/>
      <c r="AN36" s="51"/>
      <c r="AO36" s="11"/>
      <c r="AP36" s="12"/>
      <c r="AQ36" s="12"/>
      <c r="AR36" s="51"/>
      <c r="AS36" s="11"/>
      <c r="AT36" s="12"/>
      <c r="AU36" s="12"/>
      <c r="AV36" s="51"/>
      <c r="AW36" s="11"/>
      <c r="AX36" s="12"/>
      <c r="AY36" s="12"/>
      <c r="AZ36" s="51"/>
      <c r="BA36" s="11"/>
      <c r="BB36" s="12"/>
      <c r="BC36" s="12"/>
      <c r="BD36" s="51"/>
      <c r="BE36" s="11"/>
      <c r="BF36" s="12"/>
      <c r="BG36" s="12"/>
      <c r="BH36" s="51"/>
      <c r="BI36" s="11"/>
      <c r="BJ36" s="12"/>
      <c r="BK36" s="12"/>
      <c r="BL36" s="51"/>
      <c r="BM36" s="11"/>
      <c r="BN36" s="12"/>
      <c r="BO36" s="12"/>
      <c r="BP36" s="51"/>
      <c r="BQ36" s="11"/>
      <c r="BR36" s="12"/>
      <c r="BS36" s="12"/>
      <c r="BT36" s="51"/>
      <c r="BU36" s="11"/>
      <c r="BV36" s="12"/>
      <c r="BW36" s="12"/>
      <c r="BX36" s="51"/>
      <c r="BY36" s="11"/>
      <c r="BZ36" s="12"/>
      <c r="CA36" s="12"/>
      <c r="CB36" s="51"/>
      <c r="CC36" s="11"/>
      <c r="CD36" s="12"/>
      <c r="CE36" s="12"/>
      <c r="CF36" s="51"/>
      <c r="CG36" s="11"/>
      <c r="CH36" s="12"/>
      <c r="CI36" s="12"/>
      <c r="CJ36" s="51"/>
      <c r="CK36" s="11"/>
      <c r="CL36" s="12"/>
      <c r="CM36" s="12"/>
      <c r="CN36" s="51"/>
      <c r="CO36" s="11"/>
      <c r="CP36" s="12"/>
      <c r="CQ36" s="12"/>
      <c r="CR36" s="51"/>
      <c r="CS36" s="11"/>
      <c r="CT36" s="12"/>
      <c r="CU36" s="12"/>
      <c r="CV36" s="51"/>
      <c r="CW36" s="11"/>
      <c r="CX36" s="12"/>
      <c r="CY36" s="12"/>
      <c r="CZ36" s="51"/>
      <c r="DA36" s="11"/>
      <c r="DB36" s="12"/>
      <c r="DC36" s="12"/>
      <c r="DD36" s="51"/>
      <c r="DE36" s="11"/>
      <c r="DF36" s="12"/>
      <c r="DG36" s="12"/>
      <c r="DH36" s="51"/>
      <c r="DI36" s="11"/>
      <c r="DJ36" s="12"/>
      <c r="DK36" s="12"/>
      <c r="DL36" s="51"/>
      <c r="DM36" s="11"/>
      <c r="DN36" s="12"/>
      <c r="DO36" s="12"/>
      <c r="DP36" s="51"/>
      <c r="DQ36" s="101"/>
      <c r="DR36" s="87"/>
      <c r="DS36" s="87"/>
      <c r="DT36" s="87"/>
      <c r="DU36" s="87"/>
      <c r="DV36" s="87"/>
      <c r="DW36" s="87"/>
      <c r="DX36" s="87"/>
      <c r="DY36" s="87"/>
      <c r="DZ36" s="52">
        <f t="shared" si="17"/>
        <v>0</v>
      </c>
      <c r="EA36" s="53">
        <f t="shared" si="18"/>
        <v>0</v>
      </c>
      <c r="EB36" s="53">
        <f t="shared" si="19"/>
        <v>0</v>
      </c>
      <c r="EC36" s="57">
        <f t="shared" si="20"/>
        <v>0</v>
      </c>
    </row>
    <row r="37" spans="1:134" ht="19.5" thickBot="1">
      <c r="A37" s="89" t="s">
        <v>33</v>
      </c>
      <c r="B37" s="70">
        <f t="shared" si="15"/>
        <v>2</v>
      </c>
      <c r="C37" s="71">
        <f t="shared" si="21"/>
        <v>6</v>
      </c>
      <c r="D37" s="72">
        <f t="shared" si="16"/>
        <v>48.25</v>
      </c>
      <c r="E37" s="90"/>
      <c r="F37" s="91"/>
      <c r="G37" s="91"/>
      <c r="H37" s="92"/>
      <c r="I37" s="90"/>
      <c r="J37" s="91"/>
      <c r="K37" s="91"/>
      <c r="L37" s="92"/>
      <c r="M37" s="90">
        <v>1</v>
      </c>
      <c r="N37" s="91">
        <v>1</v>
      </c>
      <c r="O37" s="91">
        <v>1</v>
      </c>
      <c r="P37" s="92"/>
      <c r="Q37" s="90"/>
      <c r="R37" s="91"/>
      <c r="S37" s="91"/>
      <c r="T37" s="92"/>
      <c r="U37" s="90"/>
      <c r="V37" s="91"/>
      <c r="W37" s="91"/>
      <c r="X37" s="92"/>
      <c r="Y37" s="90"/>
      <c r="Z37" s="91"/>
      <c r="AA37" s="91"/>
      <c r="AB37" s="92"/>
      <c r="AC37" s="90"/>
      <c r="AD37" s="91"/>
      <c r="AE37" s="91"/>
      <c r="AF37" s="92"/>
      <c r="AG37" s="90"/>
      <c r="AH37" s="91"/>
      <c r="AI37" s="91"/>
      <c r="AJ37" s="92"/>
      <c r="AK37" s="90"/>
      <c r="AL37" s="91">
        <v>1</v>
      </c>
      <c r="AM37" s="91"/>
      <c r="AN37" s="92"/>
      <c r="AO37" s="90"/>
      <c r="AP37" s="91"/>
      <c r="AQ37" s="91"/>
      <c r="AR37" s="92">
        <v>1</v>
      </c>
      <c r="AS37" s="90"/>
      <c r="AT37" s="91"/>
      <c r="AU37" s="91"/>
      <c r="AV37" s="92"/>
      <c r="AW37" s="90"/>
      <c r="AX37" s="91"/>
      <c r="AY37" s="91"/>
      <c r="AZ37" s="92"/>
      <c r="BA37" s="90">
        <v>1</v>
      </c>
      <c r="BB37" s="91"/>
      <c r="BC37" s="91"/>
      <c r="BD37" s="92"/>
      <c r="BE37" s="90"/>
      <c r="BF37" s="91"/>
      <c r="BG37" s="91"/>
      <c r="BH37" s="92"/>
      <c r="BI37" s="90"/>
      <c r="BJ37" s="91"/>
      <c r="BK37" s="91"/>
      <c r="BL37" s="92"/>
      <c r="BM37" s="90"/>
      <c r="BN37" s="91"/>
      <c r="BO37" s="91"/>
      <c r="BP37" s="92"/>
      <c r="BQ37" s="90"/>
      <c r="BR37" s="91"/>
      <c r="BS37" s="91"/>
      <c r="BT37" s="92"/>
      <c r="BU37" s="90"/>
      <c r="BV37" s="91"/>
      <c r="BW37" s="91"/>
      <c r="BX37" s="92"/>
      <c r="BY37" s="90"/>
      <c r="BZ37" s="91"/>
      <c r="CA37" s="91"/>
      <c r="CB37" s="92"/>
      <c r="CC37" s="90"/>
      <c r="CD37" s="91"/>
      <c r="CE37" s="91"/>
      <c r="CF37" s="92"/>
      <c r="CG37" s="90">
        <v>1</v>
      </c>
      <c r="CH37" s="91"/>
      <c r="CI37" s="91"/>
      <c r="CJ37" s="92"/>
      <c r="CK37" s="90"/>
      <c r="CL37" s="91"/>
      <c r="CM37" s="91"/>
      <c r="CN37" s="92"/>
      <c r="CO37" s="90"/>
      <c r="CP37" s="91"/>
      <c r="CQ37" s="91"/>
      <c r="CR37" s="92"/>
      <c r="CS37" s="90"/>
      <c r="CT37" s="91"/>
      <c r="CU37" s="91"/>
      <c r="CV37" s="92"/>
      <c r="CW37" s="90"/>
      <c r="CX37" s="91"/>
      <c r="CY37" s="91"/>
      <c r="CZ37" s="92"/>
      <c r="DA37" s="90"/>
      <c r="DB37" s="91"/>
      <c r="DC37" s="91"/>
      <c r="DD37" s="92"/>
      <c r="DE37" s="90"/>
      <c r="DF37" s="91"/>
      <c r="DG37" s="91"/>
      <c r="DH37" s="92"/>
      <c r="DI37" s="90"/>
      <c r="DJ37" s="91"/>
      <c r="DK37" s="91"/>
      <c r="DL37" s="92"/>
      <c r="DM37" s="90"/>
      <c r="DN37" s="91"/>
      <c r="DO37" s="91">
        <v>0.75</v>
      </c>
      <c r="DP37" s="92"/>
      <c r="DQ37" s="101"/>
      <c r="DR37" s="87"/>
      <c r="DS37" s="87"/>
      <c r="DT37" s="87"/>
      <c r="DU37" s="87"/>
      <c r="DV37" s="87"/>
      <c r="DW37" s="87"/>
      <c r="DX37" s="87"/>
      <c r="DY37" s="87"/>
      <c r="DZ37" s="52">
        <f t="shared" si="17"/>
        <v>30</v>
      </c>
      <c r="EA37" s="53">
        <f t="shared" si="18"/>
        <v>12</v>
      </c>
      <c r="EB37" s="53">
        <f t="shared" si="19"/>
        <v>5.25</v>
      </c>
      <c r="EC37" s="57">
        <f t="shared" si="20"/>
        <v>1</v>
      </c>
    </row>
    <row r="38" spans="1:134" ht="19.5" thickBot="1">
      <c r="A38" s="64" t="s">
        <v>35</v>
      </c>
      <c r="B38" s="40">
        <f t="shared" si="15"/>
        <v>9</v>
      </c>
      <c r="C38" s="36">
        <f t="shared" si="21"/>
        <v>0</v>
      </c>
      <c r="D38" s="63">
        <f t="shared" si="16"/>
        <v>0</v>
      </c>
      <c r="E38" s="11"/>
      <c r="F38" s="12"/>
      <c r="G38" s="12"/>
      <c r="H38" s="51"/>
      <c r="I38" s="11"/>
      <c r="J38" s="12"/>
      <c r="K38" s="12"/>
      <c r="L38" s="51"/>
      <c r="M38" s="11"/>
      <c r="N38" s="12"/>
      <c r="O38" s="12"/>
      <c r="P38" s="51"/>
      <c r="Q38" s="11"/>
      <c r="R38" s="12"/>
      <c r="S38" s="12"/>
      <c r="T38" s="51"/>
      <c r="U38" s="11"/>
      <c r="V38" s="12"/>
      <c r="W38" s="12"/>
      <c r="X38" s="51"/>
      <c r="Y38" s="11"/>
      <c r="Z38" s="12"/>
      <c r="AA38" s="12"/>
      <c r="AB38" s="51"/>
      <c r="AC38" s="11"/>
      <c r="AD38" s="12"/>
      <c r="AE38" s="12"/>
      <c r="AF38" s="51"/>
      <c r="AG38" s="11"/>
      <c r="AH38" s="12"/>
      <c r="AI38" s="12"/>
      <c r="AJ38" s="51"/>
      <c r="AK38" s="11"/>
      <c r="AL38" s="12"/>
      <c r="AM38" s="12"/>
      <c r="AN38" s="51"/>
      <c r="AO38" s="11"/>
      <c r="AP38" s="12"/>
      <c r="AQ38" s="12"/>
      <c r="AR38" s="51"/>
      <c r="AS38" s="11"/>
      <c r="AT38" s="12"/>
      <c r="AU38" s="12"/>
      <c r="AV38" s="51"/>
      <c r="AW38" s="11"/>
      <c r="AX38" s="12"/>
      <c r="AY38" s="12"/>
      <c r="AZ38" s="51"/>
      <c r="BA38" s="11"/>
      <c r="BB38" s="12"/>
      <c r="BC38" s="12"/>
      <c r="BD38" s="51"/>
      <c r="BE38" s="11"/>
      <c r="BF38" s="12"/>
      <c r="BG38" s="12"/>
      <c r="BH38" s="51"/>
      <c r="BI38" s="11"/>
      <c r="BJ38" s="12"/>
      <c r="BK38" s="12"/>
      <c r="BL38" s="51"/>
      <c r="BM38" s="11"/>
      <c r="BN38" s="12"/>
      <c r="BO38" s="12"/>
      <c r="BP38" s="51"/>
      <c r="BQ38" s="11"/>
      <c r="BR38" s="12"/>
      <c r="BS38" s="12"/>
      <c r="BT38" s="51"/>
      <c r="BU38" s="11"/>
      <c r="BV38" s="12"/>
      <c r="BW38" s="12"/>
      <c r="BX38" s="51"/>
      <c r="BY38" s="11"/>
      <c r="BZ38" s="12"/>
      <c r="CA38" s="12"/>
      <c r="CB38" s="51"/>
      <c r="CC38" s="11"/>
      <c r="CD38" s="12"/>
      <c r="CE38" s="12"/>
      <c r="CF38" s="51"/>
      <c r="CG38" s="11"/>
      <c r="CH38" s="12"/>
      <c r="CI38" s="12"/>
      <c r="CJ38" s="51"/>
      <c r="CK38" s="11"/>
      <c r="CL38" s="12"/>
      <c r="CM38" s="12"/>
      <c r="CN38" s="51"/>
      <c r="CO38" s="11"/>
      <c r="CP38" s="12"/>
      <c r="CQ38" s="12"/>
      <c r="CR38" s="51"/>
      <c r="CS38" s="11"/>
      <c r="CT38" s="12"/>
      <c r="CU38" s="12"/>
      <c r="CV38" s="51"/>
      <c r="CW38" s="11"/>
      <c r="CX38" s="12"/>
      <c r="CY38" s="12"/>
      <c r="CZ38" s="51"/>
      <c r="DA38" s="11"/>
      <c r="DB38" s="12"/>
      <c r="DC38" s="12"/>
      <c r="DD38" s="51"/>
      <c r="DE38" s="11"/>
      <c r="DF38" s="12"/>
      <c r="DG38" s="12"/>
      <c r="DH38" s="51"/>
      <c r="DI38" s="11"/>
      <c r="DJ38" s="12"/>
      <c r="DK38" s="12"/>
      <c r="DL38" s="51"/>
      <c r="DM38" s="11"/>
      <c r="DN38" s="12"/>
      <c r="DO38" s="12"/>
      <c r="DP38" s="51"/>
      <c r="DQ38" s="101"/>
      <c r="DR38" s="87"/>
      <c r="DS38" s="87"/>
      <c r="DT38" s="87"/>
      <c r="DU38" s="87"/>
      <c r="DV38" s="87"/>
      <c r="DW38" s="87"/>
      <c r="DX38" s="87"/>
      <c r="DY38" s="87"/>
      <c r="DZ38" s="52">
        <f t="shared" si="17"/>
        <v>0</v>
      </c>
      <c r="EA38" s="53">
        <f t="shared" si="18"/>
        <v>0</v>
      </c>
      <c r="EB38" s="53">
        <f t="shared" si="19"/>
        <v>0</v>
      </c>
      <c r="EC38" s="57">
        <f t="shared" si="20"/>
        <v>0</v>
      </c>
    </row>
    <row r="39" spans="1:134" ht="19.5" thickBot="1">
      <c r="A39" s="89" t="s">
        <v>34</v>
      </c>
      <c r="B39" s="70">
        <f t="shared" si="15"/>
        <v>9</v>
      </c>
      <c r="C39" s="71">
        <f t="shared" si="21"/>
        <v>0</v>
      </c>
      <c r="D39" s="72">
        <f t="shared" si="16"/>
        <v>0</v>
      </c>
      <c r="E39" s="90"/>
      <c r="F39" s="91"/>
      <c r="G39" s="91"/>
      <c r="H39" s="92"/>
      <c r="I39" s="90"/>
      <c r="J39" s="91"/>
      <c r="K39" s="91"/>
      <c r="L39" s="92"/>
      <c r="M39" s="90"/>
      <c r="N39" s="91"/>
      <c r="O39" s="91"/>
      <c r="P39" s="92"/>
      <c r="Q39" s="90"/>
      <c r="R39" s="91"/>
      <c r="S39" s="91"/>
      <c r="T39" s="92"/>
      <c r="U39" s="90"/>
      <c r="V39" s="91"/>
      <c r="W39" s="91"/>
      <c r="X39" s="92"/>
      <c r="Y39" s="90"/>
      <c r="Z39" s="91"/>
      <c r="AA39" s="91"/>
      <c r="AB39" s="92"/>
      <c r="AC39" s="90"/>
      <c r="AD39" s="91"/>
      <c r="AE39" s="91"/>
      <c r="AF39" s="92"/>
      <c r="AG39" s="90"/>
      <c r="AH39" s="91"/>
      <c r="AI39" s="91"/>
      <c r="AJ39" s="92"/>
      <c r="AK39" s="90"/>
      <c r="AL39" s="91"/>
      <c r="AM39" s="91"/>
      <c r="AN39" s="92"/>
      <c r="AO39" s="90"/>
      <c r="AP39" s="91"/>
      <c r="AQ39" s="91"/>
      <c r="AR39" s="92"/>
      <c r="AS39" s="90"/>
      <c r="AT39" s="91"/>
      <c r="AU39" s="91"/>
      <c r="AV39" s="92"/>
      <c r="AW39" s="90"/>
      <c r="AX39" s="91"/>
      <c r="AY39" s="91"/>
      <c r="AZ39" s="92"/>
      <c r="BA39" s="90"/>
      <c r="BB39" s="91"/>
      <c r="BC39" s="91"/>
      <c r="BD39" s="92"/>
      <c r="BE39" s="90"/>
      <c r="BF39" s="91"/>
      <c r="BG39" s="91"/>
      <c r="BH39" s="92"/>
      <c r="BI39" s="90"/>
      <c r="BJ39" s="91"/>
      <c r="BK39" s="91"/>
      <c r="BL39" s="92"/>
      <c r="BM39" s="90"/>
      <c r="BN39" s="91"/>
      <c r="BO39" s="91"/>
      <c r="BP39" s="92"/>
      <c r="BQ39" s="90"/>
      <c r="BR39" s="91"/>
      <c r="BS39" s="91"/>
      <c r="BT39" s="92"/>
      <c r="BU39" s="90"/>
      <c r="BV39" s="91"/>
      <c r="BW39" s="91"/>
      <c r="BX39" s="92"/>
      <c r="BY39" s="90"/>
      <c r="BZ39" s="91"/>
      <c r="CA39" s="91"/>
      <c r="CB39" s="92"/>
      <c r="CC39" s="90"/>
      <c r="CD39" s="91"/>
      <c r="CE39" s="91"/>
      <c r="CF39" s="92"/>
      <c r="CG39" s="90"/>
      <c r="CH39" s="91"/>
      <c r="CI39" s="91"/>
      <c r="CJ39" s="92"/>
      <c r="CK39" s="90"/>
      <c r="CL39" s="91"/>
      <c r="CM39" s="91"/>
      <c r="CN39" s="92"/>
      <c r="CO39" s="90"/>
      <c r="CP39" s="91"/>
      <c r="CQ39" s="91"/>
      <c r="CR39" s="92"/>
      <c r="CS39" s="90"/>
      <c r="CT39" s="91"/>
      <c r="CU39" s="91"/>
      <c r="CV39" s="92"/>
      <c r="CW39" s="90"/>
      <c r="CX39" s="91"/>
      <c r="CY39" s="91"/>
      <c r="CZ39" s="92"/>
      <c r="DA39" s="90"/>
      <c r="DB39" s="91"/>
      <c r="DC39" s="91"/>
      <c r="DD39" s="92"/>
      <c r="DE39" s="90"/>
      <c r="DF39" s="91"/>
      <c r="DG39" s="91"/>
      <c r="DH39" s="92"/>
      <c r="DI39" s="90"/>
      <c r="DJ39" s="91"/>
      <c r="DK39" s="91"/>
      <c r="DL39" s="92"/>
      <c r="DM39" s="90"/>
      <c r="DN39" s="91"/>
      <c r="DO39" s="91"/>
      <c r="DP39" s="92"/>
      <c r="DQ39" s="101"/>
      <c r="DR39" s="87"/>
      <c r="DS39" s="87"/>
      <c r="DT39" s="87"/>
      <c r="DU39" s="87"/>
      <c r="DV39" s="87"/>
      <c r="DW39" s="87"/>
      <c r="DX39" s="87"/>
      <c r="DY39" s="87"/>
      <c r="DZ39" s="52">
        <f t="shared" si="17"/>
        <v>0</v>
      </c>
      <c r="EA39" s="53">
        <f t="shared" si="18"/>
        <v>0</v>
      </c>
      <c r="EB39" s="53">
        <f t="shared" si="19"/>
        <v>0</v>
      </c>
      <c r="EC39" s="57">
        <f t="shared" si="20"/>
        <v>0</v>
      </c>
    </row>
    <row r="40" spans="1:134" ht="19.5" thickBot="1">
      <c r="A40" s="64" t="s">
        <v>40</v>
      </c>
      <c r="B40" s="40">
        <f t="shared" si="15"/>
        <v>9</v>
      </c>
      <c r="C40" s="36">
        <f t="shared" si="21"/>
        <v>0</v>
      </c>
      <c r="D40" s="63">
        <f t="shared" si="16"/>
        <v>0</v>
      </c>
      <c r="E40" s="11"/>
      <c r="F40" s="12"/>
      <c r="G40" s="12"/>
      <c r="H40" s="51"/>
      <c r="I40" s="11"/>
      <c r="J40" s="12"/>
      <c r="K40" s="12"/>
      <c r="L40" s="51"/>
      <c r="M40" s="11"/>
      <c r="N40" s="12"/>
      <c r="O40" s="12"/>
      <c r="P40" s="51"/>
      <c r="Q40" s="11"/>
      <c r="R40" s="12"/>
      <c r="S40" s="12"/>
      <c r="T40" s="51"/>
      <c r="U40" s="11"/>
      <c r="V40" s="12"/>
      <c r="W40" s="12"/>
      <c r="X40" s="51"/>
      <c r="Y40" s="11"/>
      <c r="Z40" s="12"/>
      <c r="AA40" s="12"/>
      <c r="AB40" s="51"/>
      <c r="AC40" s="11"/>
      <c r="AD40" s="12"/>
      <c r="AE40" s="12"/>
      <c r="AF40" s="51"/>
      <c r="AG40" s="11"/>
      <c r="AH40" s="12"/>
      <c r="AI40" s="12"/>
      <c r="AJ40" s="51"/>
      <c r="AK40" s="11"/>
      <c r="AL40" s="12"/>
      <c r="AM40" s="12"/>
      <c r="AN40" s="51"/>
      <c r="AO40" s="11"/>
      <c r="AP40" s="12"/>
      <c r="AQ40" s="12"/>
      <c r="AR40" s="51"/>
      <c r="AS40" s="11"/>
      <c r="AT40" s="12"/>
      <c r="AU40" s="12"/>
      <c r="AV40" s="51"/>
      <c r="AW40" s="11"/>
      <c r="AX40" s="12"/>
      <c r="AY40" s="12"/>
      <c r="AZ40" s="51"/>
      <c r="BA40" s="11"/>
      <c r="BB40" s="12"/>
      <c r="BC40" s="12"/>
      <c r="BD40" s="51"/>
      <c r="BE40" s="11"/>
      <c r="BF40" s="12"/>
      <c r="BG40" s="12"/>
      <c r="BH40" s="51"/>
      <c r="BI40" s="11"/>
      <c r="BJ40" s="12"/>
      <c r="BK40" s="12"/>
      <c r="BL40" s="51"/>
      <c r="BM40" s="11"/>
      <c r="BN40" s="12"/>
      <c r="BO40" s="12"/>
      <c r="BP40" s="51"/>
      <c r="BQ40" s="11"/>
      <c r="BR40" s="12"/>
      <c r="BS40" s="12"/>
      <c r="BT40" s="51"/>
      <c r="BU40" s="11"/>
      <c r="BV40" s="12"/>
      <c r="BW40" s="12"/>
      <c r="BX40" s="51"/>
      <c r="BY40" s="11"/>
      <c r="BZ40" s="12"/>
      <c r="CA40" s="12"/>
      <c r="CB40" s="51"/>
      <c r="CC40" s="11"/>
      <c r="CD40" s="12"/>
      <c r="CE40" s="12"/>
      <c r="CF40" s="51"/>
      <c r="CG40" s="11"/>
      <c r="CH40" s="12"/>
      <c r="CI40" s="12"/>
      <c r="CJ40" s="51"/>
      <c r="CK40" s="11"/>
      <c r="CL40" s="12"/>
      <c r="CM40" s="12"/>
      <c r="CN40" s="51"/>
      <c r="CO40" s="11"/>
      <c r="CP40" s="12"/>
      <c r="CQ40" s="12"/>
      <c r="CR40" s="51"/>
      <c r="CS40" s="11"/>
      <c r="CT40" s="12"/>
      <c r="CU40" s="12"/>
      <c r="CV40" s="51"/>
      <c r="CW40" s="11"/>
      <c r="CX40" s="12"/>
      <c r="CY40" s="12"/>
      <c r="CZ40" s="51"/>
      <c r="DA40" s="11"/>
      <c r="DB40" s="12"/>
      <c r="DC40" s="12"/>
      <c r="DD40" s="51"/>
      <c r="DE40" s="11"/>
      <c r="DF40" s="12"/>
      <c r="DG40" s="12"/>
      <c r="DH40" s="51"/>
      <c r="DI40" s="11"/>
      <c r="DJ40" s="12"/>
      <c r="DK40" s="12"/>
      <c r="DL40" s="51"/>
      <c r="DM40" s="11"/>
      <c r="DN40" s="12"/>
      <c r="DO40" s="12"/>
      <c r="DP40" s="51"/>
      <c r="DQ40" s="101"/>
      <c r="DR40" s="87"/>
      <c r="DS40" s="87"/>
      <c r="DT40" s="87"/>
      <c r="DU40" s="87"/>
      <c r="DV40" s="87"/>
      <c r="DW40" s="87"/>
      <c r="DX40" s="87"/>
      <c r="DY40" s="87"/>
      <c r="DZ40" s="52">
        <f t="shared" si="17"/>
        <v>0</v>
      </c>
      <c r="EA40" s="53">
        <f t="shared" si="18"/>
        <v>0</v>
      </c>
      <c r="EB40" s="53">
        <f t="shared" si="19"/>
        <v>0</v>
      </c>
      <c r="EC40" s="57">
        <f t="shared" si="20"/>
        <v>0</v>
      </c>
    </row>
    <row r="41" spans="1:134" ht="19.5" thickBot="1">
      <c r="A41" s="89" t="s">
        <v>38</v>
      </c>
      <c r="B41" s="70">
        <f t="shared" si="15"/>
        <v>4</v>
      </c>
      <c r="C41" s="71">
        <f t="shared" si="21"/>
        <v>1</v>
      </c>
      <c r="D41" s="72">
        <f t="shared" si="16"/>
        <v>13</v>
      </c>
      <c r="E41" s="90"/>
      <c r="F41" s="91"/>
      <c r="G41" s="91"/>
      <c r="H41" s="92"/>
      <c r="I41" s="90"/>
      <c r="J41" s="91"/>
      <c r="K41" s="91"/>
      <c r="L41" s="92"/>
      <c r="M41" s="90"/>
      <c r="N41" s="91"/>
      <c r="O41" s="91"/>
      <c r="P41" s="92"/>
      <c r="Q41" s="90"/>
      <c r="R41" s="91"/>
      <c r="S41" s="91"/>
      <c r="T41" s="92"/>
      <c r="U41" s="90"/>
      <c r="V41" s="91"/>
      <c r="W41" s="91"/>
      <c r="X41" s="92"/>
      <c r="Y41" s="90"/>
      <c r="Z41" s="91"/>
      <c r="AA41" s="91"/>
      <c r="AB41" s="92"/>
      <c r="AC41" s="90"/>
      <c r="AD41" s="91"/>
      <c r="AE41" s="91"/>
      <c r="AF41" s="92"/>
      <c r="AG41" s="90"/>
      <c r="AH41" s="91"/>
      <c r="AI41" s="91"/>
      <c r="AJ41" s="92"/>
      <c r="AK41" s="90"/>
      <c r="AL41" s="91"/>
      <c r="AM41" s="91"/>
      <c r="AN41" s="92">
        <v>1</v>
      </c>
      <c r="AO41" s="90"/>
      <c r="AP41" s="91"/>
      <c r="AQ41" s="91"/>
      <c r="AR41" s="92"/>
      <c r="AS41" s="90"/>
      <c r="AT41" s="91"/>
      <c r="AU41" s="91"/>
      <c r="AV41" s="92"/>
      <c r="AW41" s="90"/>
      <c r="AX41" s="91"/>
      <c r="AY41" s="91"/>
      <c r="AZ41" s="92"/>
      <c r="BA41" s="90"/>
      <c r="BB41" s="91"/>
      <c r="BC41" s="91"/>
      <c r="BD41" s="92"/>
      <c r="BE41" s="90"/>
      <c r="BF41" s="91"/>
      <c r="BG41" s="91"/>
      <c r="BH41" s="92"/>
      <c r="BI41" s="90"/>
      <c r="BJ41" s="91"/>
      <c r="BK41" s="91"/>
      <c r="BL41" s="92"/>
      <c r="BM41" s="90"/>
      <c r="BN41" s="91"/>
      <c r="BO41" s="91"/>
      <c r="BP41" s="92"/>
      <c r="BQ41" s="90"/>
      <c r="BR41" s="91"/>
      <c r="BS41" s="91"/>
      <c r="BT41" s="92"/>
      <c r="BU41" s="90"/>
      <c r="BV41" s="91"/>
      <c r="BW41" s="91"/>
      <c r="BX41" s="92"/>
      <c r="BY41" s="90"/>
      <c r="BZ41" s="91"/>
      <c r="CA41" s="91"/>
      <c r="CB41" s="92"/>
      <c r="CC41" s="90"/>
      <c r="CD41" s="91"/>
      <c r="CE41" s="91"/>
      <c r="CF41" s="92"/>
      <c r="CG41" s="90"/>
      <c r="CH41" s="91"/>
      <c r="CI41" s="91"/>
      <c r="CJ41" s="92"/>
      <c r="CK41" s="90"/>
      <c r="CL41" s="91"/>
      <c r="CM41" s="91"/>
      <c r="CN41" s="92"/>
      <c r="CO41" s="90"/>
      <c r="CP41" s="91"/>
      <c r="CQ41" s="91"/>
      <c r="CR41" s="92"/>
      <c r="CS41" s="90"/>
      <c r="CT41" s="91"/>
      <c r="CU41" s="91"/>
      <c r="CV41" s="92"/>
      <c r="CW41" s="90"/>
      <c r="CX41" s="91"/>
      <c r="CY41" s="91">
        <v>1</v>
      </c>
      <c r="CZ41" s="92"/>
      <c r="DA41" s="90"/>
      <c r="DB41" s="91"/>
      <c r="DC41" s="91"/>
      <c r="DD41" s="92"/>
      <c r="DE41" s="90"/>
      <c r="DF41" s="91"/>
      <c r="DG41" s="91"/>
      <c r="DH41" s="92"/>
      <c r="DI41" s="90"/>
      <c r="DJ41" s="91"/>
      <c r="DK41" s="91"/>
      <c r="DL41" s="92"/>
      <c r="DM41" s="90"/>
      <c r="DN41" s="91">
        <v>1</v>
      </c>
      <c r="DO41" s="91"/>
      <c r="DP41" s="92"/>
      <c r="DQ41" s="101"/>
      <c r="DR41" s="87"/>
      <c r="DS41" s="87"/>
      <c r="DT41" s="87"/>
      <c r="DU41" s="87"/>
      <c r="DV41" s="87"/>
      <c r="DW41" s="87"/>
      <c r="DX41" s="87"/>
      <c r="DY41" s="87"/>
      <c r="DZ41" s="52">
        <f t="shared" si="17"/>
        <v>0</v>
      </c>
      <c r="EA41" s="53">
        <f t="shared" si="18"/>
        <v>7.5</v>
      </c>
      <c r="EB41" s="53">
        <f t="shared" si="19"/>
        <v>4.5</v>
      </c>
      <c r="EC41" s="57">
        <f t="shared" si="20"/>
        <v>1</v>
      </c>
    </row>
    <row r="42" spans="1:134" ht="19.5" thickBot="1">
      <c r="A42" s="64" t="s">
        <v>36</v>
      </c>
      <c r="B42" s="40">
        <f t="shared" si="15"/>
        <v>9</v>
      </c>
      <c r="C42" s="36">
        <f t="shared" si="21"/>
        <v>0</v>
      </c>
      <c r="D42" s="63">
        <f t="shared" si="16"/>
        <v>0</v>
      </c>
      <c r="E42" s="11"/>
      <c r="F42" s="12"/>
      <c r="G42" s="12"/>
      <c r="H42" s="51"/>
      <c r="I42" s="11"/>
      <c r="J42" s="12"/>
      <c r="K42" s="12"/>
      <c r="L42" s="51"/>
      <c r="M42" s="11"/>
      <c r="N42" s="12"/>
      <c r="O42" s="12"/>
      <c r="P42" s="51"/>
      <c r="Q42" s="11"/>
      <c r="R42" s="12"/>
      <c r="S42" s="12"/>
      <c r="T42" s="51"/>
      <c r="U42" s="11"/>
      <c r="V42" s="12"/>
      <c r="W42" s="12"/>
      <c r="X42" s="51"/>
      <c r="Y42" s="11"/>
      <c r="Z42" s="12"/>
      <c r="AA42" s="12"/>
      <c r="AB42" s="51"/>
      <c r="AC42" s="11"/>
      <c r="AD42" s="12"/>
      <c r="AE42" s="12"/>
      <c r="AF42" s="51"/>
      <c r="AG42" s="11"/>
      <c r="AH42" s="12"/>
      <c r="AI42" s="12"/>
      <c r="AJ42" s="51"/>
      <c r="AK42" s="11"/>
      <c r="AL42" s="12"/>
      <c r="AM42" s="12"/>
      <c r="AN42" s="51"/>
      <c r="AO42" s="11"/>
      <c r="AP42" s="12"/>
      <c r="AQ42" s="12"/>
      <c r="AR42" s="51"/>
      <c r="AS42" s="11"/>
      <c r="AT42" s="12"/>
      <c r="AU42" s="12"/>
      <c r="AV42" s="51"/>
      <c r="AW42" s="11"/>
      <c r="AX42" s="12"/>
      <c r="AY42" s="12"/>
      <c r="AZ42" s="51"/>
      <c r="BA42" s="11"/>
      <c r="BB42" s="12"/>
      <c r="BC42" s="12"/>
      <c r="BD42" s="51"/>
      <c r="BE42" s="11"/>
      <c r="BF42" s="12"/>
      <c r="BG42" s="12"/>
      <c r="BH42" s="51"/>
      <c r="BI42" s="11"/>
      <c r="BJ42" s="12"/>
      <c r="BK42" s="12"/>
      <c r="BL42" s="51"/>
      <c r="BM42" s="11"/>
      <c r="BN42" s="12"/>
      <c r="BO42" s="12"/>
      <c r="BP42" s="51"/>
      <c r="BQ42" s="11"/>
      <c r="BR42" s="12"/>
      <c r="BS42" s="12"/>
      <c r="BT42" s="51"/>
      <c r="BU42" s="11"/>
      <c r="BV42" s="12"/>
      <c r="BW42" s="12"/>
      <c r="BX42" s="51"/>
      <c r="BY42" s="11"/>
      <c r="BZ42" s="12"/>
      <c r="CA42" s="12"/>
      <c r="CB42" s="51"/>
      <c r="CC42" s="11"/>
      <c r="CD42" s="12"/>
      <c r="CE42" s="12"/>
      <c r="CF42" s="51"/>
      <c r="CG42" s="11"/>
      <c r="CH42" s="12"/>
      <c r="CI42" s="12"/>
      <c r="CJ42" s="51"/>
      <c r="CK42" s="11"/>
      <c r="CL42" s="12"/>
      <c r="CM42" s="12"/>
      <c r="CN42" s="51"/>
      <c r="CO42" s="11"/>
      <c r="CP42" s="12"/>
      <c r="CQ42" s="12"/>
      <c r="CR42" s="51"/>
      <c r="CS42" s="11"/>
      <c r="CT42" s="12"/>
      <c r="CU42" s="12"/>
      <c r="CV42" s="51"/>
      <c r="CW42" s="11"/>
      <c r="CX42" s="12"/>
      <c r="CY42" s="12"/>
      <c r="CZ42" s="51"/>
      <c r="DA42" s="11"/>
      <c r="DB42" s="12"/>
      <c r="DC42" s="12"/>
      <c r="DD42" s="51"/>
      <c r="DE42" s="11"/>
      <c r="DF42" s="12"/>
      <c r="DG42" s="12"/>
      <c r="DH42" s="51"/>
      <c r="DI42" s="11"/>
      <c r="DJ42" s="12"/>
      <c r="DK42" s="12"/>
      <c r="DL42" s="51"/>
      <c r="DM42" s="11"/>
      <c r="DN42" s="12"/>
      <c r="DO42" s="12"/>
      <c r="DP42" s="51"/>
      <c r="DQ42" s="101"/>
      <c r="DR42" s="87"/>
      <c r="DS42" s="87"/>
      <c r="DT42" s="87"/>
      <c r="DU42" s="87"/>
      <c r="DV42" s="87"/>
      <c r="DW42" s="87"/>
      <c r="DX42" s="87"/>
      <c r="DY42" s="87"/>
      <c r="DZ42" s="52">
        <f t="shared" si="17"/>
        <v>0</v>
      </c>
      <c r="EA42" s="53">
        <f t="shared" si="18"/>
        <v>0</v>
      </c>
      <c r="EB42" s="53">
        <f t="shared" si="19"/>
        <v>0</v>
      </c>
      <c r="EC42" s="57">
        <f t="shared" si="20"/>
        <v>0</v>
      </c>
      <c r="ED42" s="116" t="s">
        <v>14</v>
      </c>
    </row>
    <row r="43" spans="1:134" ht="19.5" thickBot="1">
      <c r="A43" s="98" t="s">
        <v>57</v>
      </c>
      <c r="B43" s="70">
        <f t="shared" si="15"/>
        <v>3</v>
      </c>
      <c r="C43" s="71">
        <f t="shared" si="21"/>
        <v>3</v>
      </c>
      <c r="D43" s="117">
        <f t="shared" si="16"/>
        <v>24</v>
      </c>
      <c r="E43" s="90"/>
      <c r="F43" s="91"/>
      <c r="G43" s="91"/>
      <c r="H43" s="92"/>
      <c r="I43" s="90"/>
      <c r="J43" s="91"/>
      <c r="K43" s="91"/>
      <c r="L43" s="92"/>
      <c r="M43" s="90"/>
      <c r="N43" s="91"/>
      <c r="O43" s="91"/>
      <c r="P43" s="92"/>
      <c r="Q43" s="90"/>
      <c r="R43" s="91"/>
      <c r="S43" s="91"/>
      <c r="T43" s="92"/>
      <c r="U43" s="90"/>
      <c r="V43" s="91"/>
      <c r="W43" s="91"/>
      <c r="X43" s="92">
        <v>1</v>
      </c>
      <c r="Y43" s="90"/>
      <c r="Z43" s="91"/>
      <c r="AA43" s="91"/>
      <c r="AB43" s="92"/>
      <c r="AC43" s="90"/>
      <c r="AD43" s="91"/>
      <c r="AE43" s="91"/>
      <c r="AF43" s="92"/>
      <c r="AG43" s="90"/>
      <c r="AH43" s="91"/>
      <c r="AI43" s="91"/>
      <c r="AJ43" s="92"/>
      <c r="AK43" s="90"/>
      <c r="AL43" s="91"/>
      <c r="AM43" s="91"/>
      <c r="AN43" s="92"/>
      <c r="AO43" s="90">
        <v>1</v>
      </c>
      <c r="AP43" s="91"/>
      <c r="AQ43" s="91"/>
      <c r="AR43" s="92"/>
      <c r="AS43" s="90"/>
      <c r="AT43" s="91"/>
      <c r="AU43" s="91"/>
      <c r="AV43" s="92"/>
      <c r="AW43" s="90"/>
      <c r="AX43" s="91"/>
      <c r="AY43" s="91"/>
      <c r="AZ43" s="92"/>
      <c r="BA43" s="90"/>
      <c r="BB43" s="91">
        <v>1</v>
      </c>
      <c r="BC43" s="91"/>
      <c r="BD43" s="92"/>
      <c r="BE43" s="90"/>
      <c r="BF43" s="91"/>
      <c r="BG43" s="91"/>
      <c r="BH43" s="92"/>
      <c r="BI43" s="90"/>
      <c r="BJ43" s="91"/>
      <c r="BK43" s="91"/>
      <c r="BL43" s="92"/>
      <c r="BM43" s="90"/>
      <c r="BN43" s="91"/>
      <c r="BO43" s="91"/>
      <c r="BP43" s="92"/>
      <c r="BQ43" s="90"/>
      <c r="BR43" s="91"/>
      <c r="BS43" s="91"/>
      <c r="BT43" s="92"/>
      <c r="BU43" s="90"/>
      <c r="BV43" s="91"/>
      <c r="BW43" s="91"/>
      <c r="BX43" s="92"/>
      <c r="BY43" s="90"/>
      <c r="BZ43" s="91"/>
      <c r="CA43" s="91"/>
      <c r="CB43" s="92"/>
      <c r="CC43" s="90"/>
      <c r="CD43" s="91"/>
      <c r="CE43" s="91"/>
      <c r="CF43" s="92"/>
      <c r="CG43" s="90"/>
      <c r="CH43" s="91">
        <v>1</v>
      </c>
      <c r="CI43" s="91"/>
      <c r="CJ43" s="92"/>
      <c r="CK43" s="90"/>
      <c r="CL43" s="91"/>
      <c r="CM43" s="91"/>
      <c r="CN43" s="92"/>
      <c r="CO43" s="90"/>
      <c r="CP43" s="91"/>
      <c r="CQ43" s="91"/>
      <c r="CR43" s="92"/>
      <c r="CS43" s="90"/>
      <c r="CT43" s="91"/>
      <c r="CU43" s="91"/>
      <c r="CV43" s="92"/>
      <c r="CW43" s="90"/>
      <c r="CX43" s="91"/>
      <c r="CY43" s="91"/>
      <c r="CZ43" s="92"/>
      <c r="DA43" s="90"/>
      <c r="DB43" s="91"/>
      <c r="DC43" s="91"/>
      <c r="DD43" s="92"/>
      <c r="DE43" s="90"/>
      <c r="DF43" s="91"/>
      <c r="DG43" s="91"/>
      <c r="DH43" s="92"/>
      <c r="DI43" s="90"/>
      <c r="DJ43" s="91"/>
      <c r="DK43" s="91"/>
      <c r="DL43" s="92"/>
      <c r="DM43" s="90"/>
      <c r="DN43" s="91"/>
      <c r="DO43" s="91"/>
      <c r="DP43" s="92">
        <v>1</v>
      </c>
      <c r="DQ43" s="101"/>
      <c r="DR43" s="87"/>
      <c r="DS43" s="87"/>
      <c r="DT43" s="87"/>
      <c r="DU43" s="87"/>
      <c r="DV43" s="87"/>
      <c r="DW43" s="87"/>
      <c r="DX43" s="87"/>
      <c r="DY43" s="87"/>
      <c r="DZ43" s="58">
        <f t="shared" si="17"/>
        <v>10</v>
      </c>
      <c r="EA43" s="58">
        <f t="shared" si="18"/>
        <v>12</v>
      </c>
      <c r="EB43" s="58">
        <f t="shared" si="19"/>
        <v>0</v>
      </c>
      <c r="EC43" s="59">
        <f t="shared" si="20"/>
        <v>2</v>
      </c>
      <c r="ED43" s="96">
        <f>SUM(D30:D43)</f>
        <v>187</v>
      </c>
    </row>
    <row r="44" spans="1:134" ht="15" customHeight="1">
      <c r="A44" s="280"/>
      <c r="B44" s="281"/>
      <c r="C44" s="281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</row>
    <row r="45" spans="1:134">
      <c r="A45" s="87"/>
      <c r="B45" s="94"/>
      <c r="C45" s="94"/>
      <c r="D45" s="87"/>
      <c r="E45" s="87"/>
      <c r="F45" s="87"/>
      <c r="G45" s="87"/>
      <c r="H45" s="88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99"/>
      <c r="DN45" s="99"/>
      <c r="DO45" s="99"/>
      <c r="DP45" s="99"/>
      <c r="DQ45" s="99"/>
      <c r="DR45" s="87"/>
      <c r="DS45" s="87"/>
      <c r="DT45" s="87"/>
      <c r="DU45" s="87"/>
      <c r="DV45" s="87"/>
      <c r="DW45" s="87"/>
      <c r="DX45" s="87"/>
      <c r="DY45" s="87"/>
    </row>
    <row r="46" spans="1:134">
      <c r="A46" s="87"/>
      <c r="B46" s="87"/>
      <c r="C46" s="87"/>
      <c r="D46" s="87"/>
      <c r="E46" s="87"/>
      <c r="F46" s="87"/>
      <c r="G46" s="87"/>
      <c r="H46" s="88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99"/>
      <c r="DN46" s="99"/>
      <c r="DO46" s="99"/>
      <c r="DP46" s="99"/>
      <c r="DQ46" s="99"/>
      <c r="DR46" s="87"/>
      <c r="DS46" s="87"/>
      <c r="DT46" s="87"/>
      <c r="DU46" s="87"/>
      <c r="DV46" s="87"/>
      <c r="DW46" s="87"/>
      <c r="DX46" s="87"/>
      <c r="DY46" s="87"/>
    </row>
    <row r="47" spans="1:134">
      <c r="A47" s="87"/>
      <c r="B47" s="87"/>
      <c r="C47" s="87"/>
      <c r="D47" s="87"/>
      <c r="E47" s="87"/>
      <c r="F47" s="87"/>
      <c r="G47" s="87"/>
      <c r="H47" s="88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99"/>
      <c r="DN47" s="99"/>
      <c r="DO47" s="99"/>
      <c r="DP47" s="99"/>
      <c r="DQ47" s="99"/>
      <c r="DR47" s="87"/>
      <c r="DS47" s="87"/>
      <c r="DT47" s="87"/>
      <c r="DU47" s="87"/>
      <c r="DV47" s="87"/>
      <c r="DW47" s="87"/>
      <c r="DX47" s="87"/>
      <c r="DY47" s="87"/>
    </row>
    <row r="48" spans="1:134">
      <c r="A48" s="87"/>
      <c r="B48" s="87"/>
      <c r="C48" s="87"/>
      <c r="D48" s="87"/>
      <c r="E48" s="87"/>
      <c r="F48" s="87"/>
      <c r="G48" s="87"/>
      <c r="H48" s="88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99"/>
      <c r="DN48" s="99"/>
      <c r="DO48" s="99"/>
      <c r="DP48" s="99"/>
      <c r="DQ48" s="99"/>
      <c r="DR48" s="87"/>
      <c r="DS48" s="87"/>
      <c r="DT48" s="87"/>
      <c r="DU48" s="87"/>
      <c r="DV48" s="87"/>
      <c r="DW48" s="87"/>
      <c r="DX48" s="87"/>
      <c r="DY48" s="87"/>
    </row>
    <row r="49" spans="1:129">
      <c r="A49" s="87"/>
      <c r="B49" s="87"/>
      <c r="C49" s="87"/>
      <c r="D49" s="87"/>
      <c r="E49" s="87"/>
      <c r="F49" s="87"/>
      <c r="G49" s="87"/>
      <c r="H49" s="88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99"/>
      <c r="DN49" s="99"/>
      <c r="DO49" s="99"/>
      <c r="DP49" s="99"/>
      <c r="DQ49" s="99"/>
      <c r="DR49" s="87"/>
      <c r="DS49" s="87"/>
      <c r="DT49" s="87"/>
      <c r="DU49" s="87"/>
      <c r="DV49" s="87"/>
      <c r="DW49" s="87"/>
      <c r="DX49" s="87"/>
      <c r="DY49" s="87"/>
    </row>
    <row r="50" spans="1:129">
      <c r="A50" s="87"/>
      <c r="B50" s="87"/>
      <c r="C50" s="87"/>
      <c r="D50" s="87"/>
      <c r="E50" s="87"/>
      <c r="F50" s="87"/>
      <c r="G50" s="87"/>
      <c r="H50" s="88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99"/>
      <c r="DN50" s="99"/>
      <c r="DO50" s="99"/>
      <c r="DP50" s="99"/>
      <c r="DQ50" s="99"/>
      <c r="DR50" s="87"/>
      <c r="DS50" s="87"/>
      <c r="DT50" s="87"/>
      <c r="DU50" s="87"/>
      <c r="DV50" s="87"/>
      <c r="DW50" s="87"/>
      <c r="DX50" s="87"/>
      <c r="DY50" s="87"/>
    </row>
    <row r="51" spans="1:129">
      <c r="A51" s="87"/>
      <c r="B51" s="87"/>
      <c r="C51" s="87"/>
      <c r="D51" s="87"/>
      <c r="E51" s="87"/>
      <c r="F51" s="87"/>
      <c r="G51" s="87"/>
      <c r="H51" s="88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99"/>
      <c r="DN51" s="99"/>
      <c r="DO51" s="99"/>
      <c r="DP51" s="99"/>
      <c r="DQ51" s="99"/>
      <c r="DR51" s="87"/>
      <c r="DS51" s="87"/>
      <c r="DT51" s="87"/>
      <c r="DU51" s="87"/>
      <c r="DV51" s="87"/>
      <c r="DW51" s="87"/>
      <c r="DX51" s="87"/>
      <c r="DY51" s="87"/>
    </row>
    <row r="52" spans="1:129">
      <c r="A52" s="87"/>
      <c r="B52" s="87"/>
      <c r="C52" s="87"/>
      <c r="D52" s="87"/>
      <c r="E52" s="87"/>
      <c r="F52" s="87"/>
      <c r="G52" s="87"/>
      <c r="H52" s="88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99"/>
      <c r="DN52" s="99"/>
      <c r="DO52" s="99"/>
      <c r="DP52" s="99"/>
      <c r="DQ52" s="99"/>
      <c r="DR52" s="87"/>
      <c r="DS52" s="87"/>
      <c r="DT52" s="87"/>
      <c r="DU52" s="87"/>
      <c r="DV52" s="87"/>
      <c r="DW52" s="87"/>
      <c r="DX52" s="87"/>
      <c r="DY52" s="87"/>
    </row>
    <row r="53" spans="1:129">
      <c r="A53" s="87"/>
      <c r="B53" s="87"/>
      <c r="C53" s="87"/>
      <c r="D53" s="87"/>
      <c r="E53" s="87"/>
      <c r="F53" s="87"/>
      <c r="G53" s="87"/>
      <c r="H53" s="88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99"/>
      <c r="DN53" s="99"/>
      <c r="DO53" s="99"/>
      <c r="DP53" s="99"/>
      <c r="DQ53" s="99"/>
      <c r="DR53" s="87"/>
      <c r="DS53" s="87"/>
      <c r="DT53" s="87"/>
      <c r="DU53" s="87"/>
      <c r="DV53" s="87"/>
      <c r="DW53" s="87"/>
      <c r="DX53" s="87"/>
      <c r="DY53" s="87"/>
    </row>
    <row r="54" spans="1:129">
      <c r="A54" s="87"/>
      <c r="B54" s="87"/>
      <c r="C54" s="87"/>
      <c r="D54" s="87"/>
      <c r="E54" s="87"/>
      <c r="F54" s="87"/>
      <c r="G54" s="87"/>
      <c r="H54" s="88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99"/>
      <c r="DN54" s="99"/>
      <c r="DO54" s="99"/>
      <c r="DP54" s="99"/>
      <c r="DQ54" s="99"/>
      <c r="DR54" s="87"/>
      <c r="DS54" s="87"/>
      <c r="DT54" s="87"/>
      <c r="DU54" s="87"/>
      <c r="DV54" s="87"/>
      <c r="DW54" s="87"/>
      <c r="DX54" s="87"/>
      <c r="DY54" s="87"/>
    </row>
    <row r="55" spans="1:129">
      <c r="A55" s="87"/>
      <c r="B55" s="87"/>
      <c r="C55" s="87"/>
      <c r="D55" s="87"/>
      <c r="E55" s="87"/>
      <c r="F55" s="87"/>
      <c r="G55" s="87"/>
      <c r="H55" s="88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99"/>
      <c r="DN55" s="99"/>
      <c r="DO55" s="99"/>
      <c r="DP55" s="99"/>
      <c r="DQ55" s="99"/>
      <c r="DR55" s="87"/>
      <c r="DS55" s="87"/>
      <c r="DT55" s="87"/>
      <c r="DU55" s="87"/>
      <c r="DV55" s="87"/>
      <c r="DW55" s="87"/>
      <c r="DX55" s="87"/>
      <c r="DY55" s="87"/>
    </row>
    <row r="56" spans="1:129">
      <c r="A56" s="87"/>
      <c r="B56" s="87"/>
      <c r="C56" s="87"/>
      <c r="D56" s="87"/>
      <c r="E56" s="87"/>
      <c r="F56" s="87"/>
      <c r="G56" s="87"/>
      <c r="H56" s="88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99"/>
      <c r="DN56" s="99"/>
      <c r="DO56" s="99"/>
      <c r="DP56" s="99"/>
      <c r="DQ56" s="99"/>
      <c r="DR56" s="87"/>
      <c r="DS56" s="87"/>
      <c r="DT56" s="87"/>
      <c r="DU56" s="87"/>
      <c r="DV56" s="87"/>
      <c r="DW56" s="87"/>
      <c r="DX56" s="87"/>
      <c r="DY56" s="87"/>
    </row>
    <row r="57" spans="1:129">
      <c r="A57" s="87"/>
      <c r="B57" s="87"/>
      <c r="C57" s="87"/>
      <c r="D57" s="87"/>
      <c r="E57" s="87"/>
      <c r="F57" s="87"/>
      <c r="G57" s="87"/>
      <c r="H57" s="88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99"/>
      <c r="DN57" s="99"/>
      <c r="DO57" s="99"/>
      <c r="DP57" s="99"/>
      <c r="DQ57" s="99"/>
      <c r="DR57" s="87"/>
      <c r="DS57" s="87"/>
      <c r="DT57" s="87"/>
      <c r="DU57" s="87"/>
      <c r="DV57" s="87"/>
      <c r="DW57" s="87"/>
      <c r="DX57" s="87"/>
      <c r="DY57" s="87"/>
    </row>
    <row r="58" spans="1:129">
      <c r="A58" s="87"/>
      <c r="B58" s="87"/>
      <c r="C58" s="87"/>
      <c r="D58" s="87"/>
      <c r="E58" s="87"/>
      <c r="F58" s="87"/>
      <c r="G58" s="87"/>
      <c r="H58" s="88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99"/>
      <c r="DN58" s="99"/>
      <c r="DO58" s="99"/>
      <c r="DP58" s="99"/>
      <c r="DQ58" s="99"/>
      <c r="DR58" s="87"/>
      <c r="DS58" s="87"/>
      <c r="DT58" s="87"/>
      <c r="DU58" s="87"/>
      <c r="DV58" s="87"/>
      <c r="DW58" s="87"/>
      <c r="DX58" s="87"/>
      <c r="DY58" s="87"/>
    </row>
    <row r="59" spans="1:129">
      <c r="A59" s="87"/>
      <c r="B59" s="87"/>
      <c r="C59" s="87"/>
      <c r="D59" s="87"/>
      <c r="E59" s="87"/>
      <c r="F59" s="87"/>
      <c r="G59" s="87"/>
      <c r="H59" s="88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99"/>
      <c r="DN59" s="99"/>
      <c r="DO59" s="99"/>
      <c r="DP59" s="99"/>
      <c r="DQ59" s="99"/>
      <c r="DR59" s="87"/>
      <c r="DS59" s="87"/>
      <c r="DT59" s="87"/>
      <c r="DU59" s="87"/>
      <c r="DV59" s="87"/>
      <c r="DW59" s="87"/>
      <c r="DX59" s="87"/>
      <c r="DY59" s="87"/>
    </row>
    <row r="60" spans="1:129">
      <c r="A60" s="87"/>
      <c r="B60" s="87"/>
      <c r="C60" s="87"/>
      <c r="D60" s="87"/>
      <c r="E60" s="87"/>
      <c r="F60" s="87"/>
      <c r="G60" s="87"/>
      <c r="H60" s="88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99"/>
      <c r="DN60" s="99"/>
      <c r="DO60" s="99"/>
      <c r="DP60" s="99"/>
      <c r="DQ60" s="99"/>
      <c r="DR60" s="87"/>
      <c r="DS60" s="87"/>
      <c r="DT60" s="87"/>
      <c r="DU60" s="87"/>
      <c r="DV60" s="87"/>
      <c r="DW60" s="87"/>
      <c r="DX60" s="87"/>
      <c r="DY60" s="87"/>
    </row>
    <row r="61" spans="1:129">
      <c r="A61" s="87"/>
      <c r="B61" s="87"/>
      <c r="C61" s="87"/>
      <c r="D61" s="87"/>
      <c r="E61" s="87"/>
      <c r="F61" s="87"/>
      <c r="G61" s="87"/>
      <c r="H61" s="88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99"/>
      <c r="DN61" s="99"/>
      <c r="DO61" s="99"/>
      <c r="DP61" s="99"/>
      <c r="DQ61" s="99"/>
      <c r="DR61" s="87"/>
      <c r="DS61" s="87"/>
      <c r="DT61" s="87"/>
      <c r="DU61" s="87"/>
      <c r="DV61" s="87"/>
      <c r="DW61" s="87"/>
      <c r="DX61" s="87"/>
      <c r="DY61" s="87"/>
    </row>
    <row r="62" spans="1:129">
      <c r="A62" s="87"/>
      <c r="B62" s="87"/>
      <c r="C62" s="87"/>
      <c r="D62" s="87"/>
      <c r="E62" s="87"/>
      <c r="F62" s="87"/>
      <c r="G62" s="87"/>
      <c r="H62" s="88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99"/>
      <c r="DN62" s="99"/>
      <c r="DO62" s="99"/>
      <c r="DP62" s="99"/>
      <c r="DQ62" s="99"/>
      <c r="DR62" s="87"/>
      <c r="DS62" s="87"/>
      <c r="DT62" s="87"/>
      <c r="DU62" s="87"/>
      <c r="DV62" s="87"/>
      <c r="DW62" s="87"/>
      <c r="DX62" s="87"/>
      <c r="DY62" s="87"/>
    </row>
    <row r="63" spans="1:129">
      <c r="A63" s="87"/>
      <c r="B63" s="87"/>
      <c r="C63" s="87"/>
      <c r="D63" s="87"/>
      <c r="E63" s="87"/>
      <c r="F63" s="87"/>
      <c r="G63" s="87"/>
      <c r="H63" s="88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99"/>
      <c r="DN63" s="99"/>
      <c r="DO63" s="99"/>
      <c r="DP63" s="99"/>
      <c r="DQ63" s="99"/>
      <c r="DR63" s="87"/>
      <c r="DS63" s="87"/>
      <c r="DT63" s="87"/>
      <c r="DU63" s="87"/>
      <c r="DV63" s="87"/>
      <c r="DW63" s="87"/>
      <c r="DX63" s="87"/>
      <c r="DY63" s="87"/>
    </row>
    <row r="64" spans="1:129">
      <c r="A64" s="87"/>
      <c r="B64" s="87"/>
      <c r="C64" s="87"/>
      <c r="D64" s="87"/>
      <c r="E64" s="87"/>
      <c r="F64" s="87"/>
      <c r="G64" s="87"/>
      <c r="H64" s="88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99"/>
      <c r="DN64" s="99"/>
      <c r="DO64" s="99"/>
      <c r="DP64" s="99"/>
      <c r="DQ64" s="99"/>
      <c r="DR64" s="87"/>
      <c r="DS64" s="87"/>
      <c r="DT64" s="87"/>
      <c r="DU64" s="87"/>
      <c r="DV64" s="87"/>
      <c r="DW64" s="87"/>
      <c r="DX64" s="87"/>
      <c r="DY64" s="87"/>
    </row>
    <row r="65" spans="1:129">
      <c r="A65" s="87"/>
      <c r="B65" s="87"/>
      <c r="C65" s="87"/>
      <c r="D65" s="87"/>
      <c r="E65" s="87"/>
      <c r="F65" s="87"/>
      <c r="G65" s="87"/>
      <c r="H65" s="88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99"/>
      <c r="DN65" s="99"/>
      <c r="DO65" s="99"/>
      <c r="DP65" s="99"/>
      <c r="DQ65" s="99"/>
      <c r="DR65" s="87"/>
      <c r="DS65" s="87"/>
      <c r="DT65" s="87"/>
      <c r="DU65" s="87"/>
      <c r="DV65" s="87"/>
      <c r="DW65" s="87"/>
      <c r="DX65" s="87"/>
      <c r="DY65" s="87"/>
    </row>
    <row r="66" spans="1:129">
      <c r="A66" s="87"/>
      <c r="B66" s="87"/>
      <c r="C66" s="87"/>
      <c r="D66" s="87"/>
      <c r="E66" s="87"/>
      <c r="F66" s="87"/>
      <c r="G66" s="87"/>
      <c r="H66" s="88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99"/>
      <c r="DN66" s="99"/>
      <c r="DO66" s="99"/>
      <c r="DP66" s="99"/>
      <c r="DQ66" s="99"/>
      <c r="DR66" s="87"/>
      <c r="DS66" s="87"/>
      <c r="DT66" s="87"/>
      <c r="DU66" s="87"/>
      <c r="DV66" s="87"/>
      <c r="DW66" s="87"/>
      <c r="DX66" s="87"/>
      <c r="DY66" s="87"/>
    </row>
    <row r="67" spans="1:129">
      <c r="A67" s="87"/>
      <c r="B67" s="87"/>
      <c r="C67" s="87"/>
      <c r="D67" s="87"/>
      <c r="E67" s="87"/>
      <c r="F67" s="87"/>
      <c r="G67" s="87"/>
      <c r="H67" s="88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99"/>
      <c r="DN67" s="99"/>
      <c r="DO67" s="99"/>
      <c r="DP67" s="99"/>
      <c r="DQ67" s="99"/>
      <c r="DR67" s="87"/>
      <c r="DS67" s="87"/>
      <c r="DT67" s="87"/>
      <c r="DU67" s="87"/>
      <c r="DV67" s="87"/>
      <c r="DW67" s="87"/>
      <c r="DX67" s="87"/>
      <c r="DY67" s="87"/>
    </row>
    <row r="68" spans="1:129">
      <c r="A68" s="87"/>
      <c r="B68" s="87"/>
      <c r="C68" s="87"/>
      <c r="D68" s="87"/>
      <c r="E68" s="87"/>
      <c r="F68" s="87"/>
      <c r="G68" s="87"/>
      <c r="H68" s="88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99"/>
      <c r="DN68" s="99"/>
      <c r="DO68" s="99"/>
      <c r="DP68" s="99"/>
      <c r="DQ68" s="99"/>
      <c r="DR68" s="87"/>
      <c r="DS68" s="87"/>
      <c r="DT68" s="87"/>
      <c r="DU68" s="87"/>
      <c r="DV68" s="87"/>
      <c r="DW68" s="87"/>
      <c r="DX68" s="87"/>
      <c r="DY68" s="87"/>
    </row>
    <row r="69" spans="1:129">
      <c r="A69" s="87"/>
      <c r="B69" s="87"/>
      <c r="C69" s="87"/>
      <c r="D69" s="87"/>
      <c r="E69" s="87"/>
      <c r="F69" s="87"/>
      <c r="G69" s="87"/>
      <c r="H69" s="88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99"/>
      <c r="DN69" s="99"/>
      <c r="DO69" s="99"/>
      <c r="DP69" s="99"/>
      <c r="DQ69" s="99"/>
      <c r="DR69" s="87"/>
      <c r="DS69" s="87"/>
      <c r="DT69" s="87"/>
      <c r="DU69" s="87"/>
      <c r="DV69" s="87"/>
      <c r="DW69" s="87"/>
      <c r="DX69" s="87"/>
      <c r="DY69" s="87"/>
    </row>
    <row r="70" spans="1:129">
      <c r="A70" s="87"/>
      <c r="B70" s="87"/>
      <c r="C70" s="87"/>
      <c r="D70" s="87"/>
      <c r="E70" s="87"/>
      <c r="F70" s="87"/>
      <c r="G70" s="87"/>
      <c r="H70" s="88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99"/>
      <c r="DN70" s="99"/>
      <c r="DO70" s="99"/>
      <c r="DP70" s="99"/>
      <c r="DQ70" s="99"/>
      <c r="DR70" s="87"/>
      <c r="DS70" s="87"/>
      <c r="DT70" s="87"/>
      <c r="DU70" s="87"/>
      <c r="DV70" s="87"/>
      <c r="DW70" s="87"/>
      <c r="DX70" s="87"/>
      <c r="DY70" s="87"/>
    </row>
    <row r="71" spans="1:129">
      <c r="A71" s="87"/>
      <c r="B71" s="87"/>
      <c r="C71" s="87"/>
      <c r="D71" s="87"/>
      <c r="E71" s="87"/>
      <c r="F71" s="87"/>
      <c r="G71" s="87"/>
      <c r="H71" s="88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99"/>
      <c r="DN71" s="99"/>
      <c r="DO71" s="99"/>
      <c r="DP71" s="99"/>
      <c r="DQ71" s="99"/>
      <c r="DR71" s="87"/>
      <c r="DS71" s="87"/>
      <c r="DT71" s="87"/>
      <c r="DU71" s="87"/>
      <c r="DV71" s="87"/>
      <c r="DW71" s="87"/>
      <c r="DX71" s="87"/>
      <c r="DY71" s="87"/>
    </row>
    <row r="72" spans="1:129">
      <c r="A72" s="87"/>
      <c r="B72" s="87"/>
      <c r="C72" s="87"/>
      <c r="D72" s="87"/>
      <c r="E72" s="87"/>
      <c r="F72" s="87"/>
      <c r="G72" s="87"/>
      <c r="H72" s="88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99"/>
      <c r="DN72" s="99"/>
      <c r="DO72" s="99"/>
      <c r="DP72" s="99"/>
      <c r="DQ72" s="99"/>
      <c r="DR72" s="87"/>
      <c r="DS72" s="87"/>
      <c r="DT72" s="87"/>
      <c r="DU72" s="87"/>
      <c r="DV72" s="87"/>
      <c r="DW72" s="87"/>
      <c r="DX72" s="87"/>
      <c r="DY72" s="87"/>
    </row>
    <row r="73" spans="1:129">
      <c r="A73" s="87"/>
      <c r="B73" s="87"/>
      <c r="C73" s="87"/>
      <c r="D73" s="87"/>
      <c r="E73" s="87"/>
      <c r="F73" s="87"/>
      <c r="G73" s="87"/>
      <c r="H73" s="88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99"/>
      <c r="DN73" s="99"/>
      <c r="DO73" s="99"/>
      <c r="DP73" s="99"/>
      <c r="DQ73" s="99"/>
      <c r="DR73" s="87"/>
      <c r="DS73" s="87"/>
      <c r="DT73" s="87"/>
      <c r="DU73" s="87"/>
      <c r="DV73" s="87"/>
      <c r="DW73" s="87"/>
      <c r="DX73" s="87"/>
      <c r="DY73" s="87"/>
    </row>
    <row r="74" spans="1:129">
      <c r="A74" s="87"/>
      <c r="B74" s="87"/>
      <c r="C74" s="87"/>
      <c r="D74" s="87"/>
      <c r="E74" s="87"/>
      <c r="F74" s="87"/>
      <c r="G74" s="87"/>
      <c r="H74" s="88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99"/>
      <c r="DN74" s="99"/>
      <c r="DO74" s="99"/>
      <c r="DP74" s="99"/>
      <c r="DQ74" s="99"/>
      <c r="DR74" s="87"/>
      <c r="DS74" s="87"/>
      <c r="DT74" s="87"/>
      <c r="DU74" s="87"/>
      <c r="DV74" s="87"/>
      <c r="DW74" s="87"/>
      <c r="DX74" s="87"/>
      <c r="DY74" s="87"/>
    </row>
    <row r="75" spans="1:129">
      <c r="A75" s="87"/>
      <c r="B75" s="87"/>
      <c r="C75" s="87"/>
      <c r="D75" s="87"/>
      <c r="E75" s="87"/>
      <c r="F75" s="87"/>
      <c r="G75" s="87"/>
      <c r="H75" s="88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99"/>
      <c r="DN75" s="99"/>
      <c r="DO75" s="99"/>
      <c r="DP75" s="99"/>
      <c r="DQ75" s="99"/>
      <c r="DR75" s="87"/>
      <c r="DS75" s="87"/>
      <c r="DT75" s="87"/>
      <c r="DU75" s="87"/>
      <c r="DV75" s="87"/>
      <c r="DW75" s="87"/>
      <c r="DX75" s="87"/>
      <c r="DY75" s="87"/>
    </row>
    <row r="76" spans="1:129">
      <c r="A76" s="87"/>
      <c r="B76" s="87"/>
      <c r="C76" s="87"/>
      <c r="D76" s="87"/>
      <c r="E76" s="87"/>
      <c r="F76" s="87"/>
      <c r="G76" s="87"/>
      <c r="H76" s="88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99"/>
      <c r="DN76" s="99"/>
      <c r="DO76" s="99"/>
      <c r="DP76" s="99"/>
      <c r="DQ76" s="99"/>
      <c r="DR76" s="87"/>
      <c r="DS76" s="87"/>
      <c r="DT76" s="87"/>
      <c r="DU76" s="87"/>
      <c r="DV76" s="87"/>
      <c r="DW76" s="87"/>
      <c r="DX76" s="87"/>
      <c r="DY76" s="87"/>
    </row>
    <row r="77" spans="1:129">
      <c r="A77" s="87"/>
      <c r="B77" s="87"/>
      <c r="C77" s="87"/>
      <c r="D77" s="87"/>
      <c r="E77" s="87"/>
      <c r="F77" s="87"/>
      <c r="G77" s="87"/>
      <c r="H77" s="88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99"/>
      <c r="DN77" s="99"/>
      <c r="DO77" s="99"/>
      <c r="DP77" s="99"/>
      <c r="DQ77" s="99"/>
      <c r="DR77" s="87"/>
      <c r="DS77" s="87"/>
      <c r="DT77" s="87"/>
      <c r="DU77" s="87"/>
      <c r="DV77" s="87"/>
      <c r="DW77" s="87"/>
      <c r="DX77" s="87"/>
      <c r="DY77" s="87"/>
    </row>
    <row r="78" spans="1:129">
      <c r="A78" s="87"/>
      <c r="B78" s="87"/>
      <c r="C78" s="87"/>
      <c r="D78" s="87"/>
      <c r="E78" s="87"/>
      <c r="F78" s="87"/>
      <c r="G78" s="87"/>
      <c r="H78" s="88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99"/>
      <c r="DN78" s="99"/>
      <c r="DO78" s="99"/>
      <c r="DP78" s="99"/>
      <c r="DQ78" s="99"/>
      <c r="DR78" s="87"/>
      <c r="DS78" s="87"/>
      <c r="DT78" s="87"/>
      <c r="DU78" s="87"/>
      <c r="DV78" s="87"/>
      <c r="DW78" s="87"/>
      <c r="DX78" s="87"/>
      <c r="DY78" s="87"/>
    </row>
    <row r="79" spans="1:129">
      <c r="A79" s="87"/>
      <c r="B79" s="87"/>
      <c r="C79" s="87"/>
      <c r="D79" s="87"/>
      <c r="E79" s="87"/>
      <c r="F79" s="87"/>
      <c r="G79" s="87"/>
      <c r="H79" s="88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99"/>
      <c r="DN79" s="99"/>
      <c r="DO79" s="99"/>
      <c r="DP79" s="99"/>
      <c r="DQ79" s="99"/>
      <c r="DR79" s="87"/>
      <c r="DS79" s="87"/>
      <c r="DT79" s="87"/>
      <c r="DU79" s="87"/>
      <c r="DV79" s="87"/>
      <c r="DW79" s="87"/>
      <c r="DX79" s="87"/>
      <c r="DY79" s="87"/>
    </row>
    <row r="80" spans="1:129">
      <c r="A80" s="87"/>
      <c r="B80" s="87"/>
      <c r="C80" s="87"/>
      <c r="D80" s="87"/>
      <c r="E80" s="87"/>
      <c r="F80" s="87"/>
      <c r="G80" s="87"/>
      <c r="H80" s="88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99"/>
      <c r="DN80" s="99"/>
      <c r="DO80" s="99"/>
      <c r="DP80" s="99"/>
      <c r="DQ80" s="99"/>
      <c r="DR80" s="87"/>
      <c r="DS80" s="87"/>
      <c r="DT80" s="87"/>
      <c r="DU80" s="87"/>
      <c r="DV80" s="87"/>
      <c r="DW80" s="87"/>
      <c r="DX80" s="87"/>
      <c r="DY80" s="87"/>
    </row>
    <row r="81" spans="1:129">
      <c r="A81" s="87"/>
      <c r="B81" s="87"/>
      <c r="C81" s="87"/>
      <c r="D81" s="87"/>
      <c r="E81" s="87"/>
      <c r="F81" s="87"/>
      <c r="G81" s="87"/>
      <c r="H81" s="88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99"/>
      <c r="DN81" s="99"/>
      <c r="DO81" s="99"/>
      <c r="DP81" s="99"/>
      <c r="DQ81" s="99"/>
      <c r="DR81" s="87"/>
      <c r="DS81" s="87"/>
      <c r="DT81" s="87"/>
      <c r="DU81" s="87"/>
      <c r="DV81" s="87"/>
      <c r="DW81" s="87"/>
      <c r="DX81" s="87"/>
      <c r="DY81" s="87"/>
    </row>
    <row r="82" spans="1:129">
      <c r="A82" s="87"/>
      <c r="B82" s="87"/>
      <c r="C82" s="87"/>
      <c r="D82" s="87"/>
      <c r="E82" s="87"/>
      <c r="F82" s="87"/>
      <c r="G82" s="87"/>
      <c r="H82" s="88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99"/>
      <c r="DN82" s="99"/>
      <c r="DO82" s="99"/>
      <c r="DP82" s="99"/>
      <c r="DQ82" s="99"/>
      <c r="DR82" s="87"/>
      <c r="DS82" s="87"/>
      <c r="DT82" s="87"/>
      <c r="DU82" s="87"/>
      <c r="DV82" s="87"/>
      <c r="DW82" s="87"/>
      <c r="DX82" s="87"/>
      <c r="DY82" s="87"/>
    </row>
    <row r="83" spans="1:129">
      <c r="A83" s="87"/>
      <c r="B83" s="87"/>
      <c r="C83" s="87"/>
      <c r="D83" s="87"/>
      <c r="E83" s="87"/>
      <c r="F83" s="87"/>
      <c r="G83" s="87"/>
      <c r="H83" s="88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99"/>
      <c r="DN83" s="99"/>
      <c r="DO83" s="99"/>
      <c r="DP83" s="99"/>
      <c r="DQ83" s="99"/>
      <c r="DR83" s="87"/>
      <c r="DS83" s="87"/>
      <c r="DT83" s="87"/>
      <c r="DU83" s="87"/>
      <c r="DV83" s="87"/>
      <c r="DW83" s="87"/>
      <c r="DX83" s="87"/>
      <c r="DY83" s="87"/>
    </row>
    <row r="84" spans="1:129">
      <c r="A84" s="87"/>
      <c r="B84" s="87"/>
      <c r="C84" s="87"/>
      <c r="D84" s="87"/>
      <c r="E84" s="87"/>
      <c r="F84" s="87"/>
      <c r="G84" s="87"/>
      <c r="H84" s="88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99"/>
      <c r="DN84" s="99"/>
      <c r="DO84" s="99"/>
      <c r="DP84" s="99"/>
      <c r="DQ84" s="99"/>
      <c r="DR84" s="87"/>
      <c r="DS84" s="87"/>
      <c r="DT84" s="87"/>
      <c r="DU84" s="87"/>
      <c r="DV84" s="87"/>
      <c r="DW84" s="87"/>
      <c r="DX84" s="87"/>
      <c r="DY84" s="87"/>
    </row>
    <row r="85" spans="1:129">
      <c r="A85" s="87"/>
      <c r="B85" s="87"/>
      <c r="C85" s="87"/>
      <c r="D85" s="87"/>
      <c r="E85" s="87"/>
      <c r="F85" s="87"/>
      <c r="G85" s="87"/>
      <c r="H85" s="88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  <c r="DK85" s="87"/>
      <c r="DL85" s="87"/>
      <c r="DM85" s="99"/>
      <c r="DN85" s="99"/>
      <c r="DO85" s="99"/>
      <c r="DP85" s="99"/>
      <c r="DQ85" s="99"/>
      <c r="DR85" s="87"/>
      <c r="DS85" s="87"/>
      <c r="DT85" s="87"/>
      <c r="DU85" s="87"/>
      <c r="DV85" s="87"/>
      <c r="DW85" s="87"/>
      <c r="DX85" s="87"/>
      <c r="DY85" s="87"/>
    </row>
    <row r="86" spans="1:129">
      <c r="A86" s="87"/>
      <c r="B86" s="87"/>
      <c r="C86" s="87"/>
      <c r="D86" s="87"/>
      <c r="E86" s="87"/>
      <c r="F86" s="87"/>
      <c r="G86" s="87"/>
      <c r="H86" s="88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  <c r="DK86" s="87"/>
      <c r="DL86" s="87"/>
      <c r="DM86" s="99"/>
      <c r="DN86" s="99"/>
      <c r="DO86" s="99"/>
      <c r="DP86" s="99"/>
      <c r="DQ86" s="99"/>
      <c r="DR86" s="87"/>
      <c r="DS86" s="87"/>
      <c r="DT86" s="87"/>
      <c r="DU86" s="87"/>
      <c r="DV86" s="87"/>
      <c r="DW86" s="87"/>
      <c r="DX86" s="87"/>
      <c r="DY86" s="87"/>
    </row>
    <row r="87" spans="1:129">
      <c r="A87" s="87"/>
      <c r="B87" s="87"/>
      <c r="C87" s="87"/>
      <c r="D87" s="87"/>
      <c r="E87" s="87"/>
      <c r="F87" s="87"/>
      <c r="G87" s="87"/>
      <c r="H87" s="88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  <c r="DK87" s="87"/>
      <c r="DL87" s="87"/>
      <c r="DM87" s="99"/>
      <c r="DN87" s="99"/>
      <c r="DO87" s="99"/>
      <c r="DP87" s="99"/>
      <c r="DQ87" s="99"/>
      <c r="DR87" s="87"/>
      <c r="DS87" s="87"/>
      <c r="DT87" s="87"/>
      <c r="DU87" s="87"/>
      <c r="DV87" s="87"/>
      <c r="DW87" s="87"/>
      <c r="DX87" s="87"/>
      <c r="DY87" s="87"/>
    </row>
    <row r="88" spans="1:129">
      <c r="A88" s="87"/>
      <c r="B88" s="87"/>
      <c r="C88" s="87"/>
      <c r="D88" s="87"/>
      <c r="E88" s="87"/>
      <c r="F88" s="87"/>
      <c r="G88" s="87"/>
      <c r="H88" s="88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  <c r="DK88" s="87"/>
      <c r="DL88" s="87"/>
      <c r="DM88" s="99"/>
      <c r="DN88" s="99"/>
      <c r="DO88" s="99"/>
      <c r="DP88" s="99"/>
      <c r="DQ88" s="99"/>
      <c r="DR88" s="87"/>
      <c r="DS88" s="87"/>
      <c r="DT88" s="87"/>
      <c r="DU88" s="87"/>
      <c r="DV88" s="87"/>
      <c r="DW88" s="87"/>
      <c r="DX88" s="87"/>
      <c r="DY88" s="87"/>
    </row>
    <row r="89" spans="1:129">
      <c r="A89" s="87"/>
      <c r="B89" s="87"/>
      <c r="C89" s="87"/>
      <c r="D89" s="87"/>
      <c r="E89" s="87"/>
      <c r="F89" s="87"/>
      <c r="G89" s="87"/>
      <c r="H89" s="88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  <c r="DK89" s="87"/>
      <c r="DL89" s="87"/>
      <c r="DM89" s="99"/>
      <c r="DN89" s="99"/>
      <c r="DO89" s="99"/>
      <c r="DP89" s="99"/>
      <c r="DQ89" s="99"/>
      <c r="DR89" s="87"/>
      <c r="DS89" s="87"/>
      <c r="DT89" s="87"/>
      <c r="DU89" s="87"/>
      <c r="DV89" s="87"/>
      <c r="DW89" s="87"/>
      <c r="DX89" s="87"/>
      <c r="DY89" s="87"/>
    </row>
    <row r="90" spans="1:129">
      <c r="A90" s="87"/>
      <c r="B90" s="87"/>
      <c r="C90" s="87"/>
      <c r="D90" s="87"/>
      <c r="E90" s="87"/>
      <c r="F90" s="87"/>
      <c r="G90" s="87"/>
      <c r="H90" s="88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  <c r="DK90" s="87"/>
      <c r="DL90" s="87"/>
      <c r="DM90" s="99"/>
      <c r="DN90" s="99"/>
      <c r="DO90" s="99"/>
      <c r="DP90" s="99"/>
      <c r="DQ90" s="99"/>
      <c r="DR90" s="87"/>
      <c r="DS90" s="87"/>
      <c r="DT90" s="87"/>
      <c r="DU90" s="87"/>
      <c r="DV90" s="87"/>
      <c r="DW90" s="87"/>
      <c r="DX90" s="87"/>
      <c r="DY90" s="87"/>
    </row>
    <row r="91" spans="1:129">
      <c r="A91" s="87"/>
      <c r="B91" s="87"/>
      <c r="C91" s="87"/>
      <c r="D91" s="87"/>
      <c r="E91" s="87"/>
      <c r="F91" s="87"/>
      <c r="G91" s="87"/>
      <c r="H91" s="88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  <c r="DK91" s="87"/>
      <c r="DL91" s="87"/>
      <c r="DM91" s="99"/>
      <c r="DN91" s="99"/>
      <c r="DO91" s="99"/>
      <c r="DP91" s="99"/>
      <c r="DQ91" s="99"/>
      <c r="DR91" s="87"/>
      <c r="DS91" s="87"/>
      <c r="DT91" s="87"/>
      <c r="DU91" s="87"/>
      <c r="DV91" s="87"/>
      <c r="DW91" s="87"/>
      <c r="DX91" s="87"/>
      <c r="DY91" s="87"/>
    </row>
    <row r="92" spans="1:129">
      <c r="A92" s="87"/>
      <c r="B92" s="87"/>
      <c r="C92" s="87"/>
      <c r="D92" s="87"/>
      <c r="E92" s="87"/>
      <c r="F92" s="87"/>
      <c r="G92" s="87"/>
      <c r="H92" s="88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  <c r="DK92" s="87"/>
      <c r="DL92" s="87"/>
      <c r="DM92" s="99"/>
      <c r="DN92" s="99"/>
      <c r="DO92" s="99"/>
      <c r="DP92" s="99"/>
      <c r="DQ92" s="99"/>
      <c r="DR92" s="87"/>
      <c r="DS92" s="87"/>
      <c r="DT92" s="87"/>
      <c r="DU92" s="87"/>
      <c r="DV92" s="87"/>
      <c r="DW92" s="87"/>
      <c r="DX92" s="87"/>
      <c r="DY92" s="87"/>
    </row>
    <row r="93" spans="1:129">
      <c r="A93" s="87"/>
      <c r="B93" s="87"/>
      <c r="C93" s="87"/>
      <c r="D93" s="87"/>
      <c r="E93" s="87"/>
      <c r="F93" s="87"/>
      <c r="G93" s="87"/>
      <c r="H93" s="88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  <c r="DK93" s="87"/>
      <c r="DL93" s="87"/>
      <c r="DM93" s="99"/>
      <c r="DN93" s="99"/>
      <c r="DO93" s="99"/>
      <c r="DP93" s="99"/>
      <c r="DQ93" s="99"/>
      <c r="DR93" s="87"/>
      <c r="DS93" s="87"/>
      <c r="DT93" s="87"/>
      <c r="DU93" s="87"/>
      <c r="DV93" s="87"/>
      <c r="DW93" s="87"/>
      <c r="DX93" s="87"/>
      <c r="DY93" s="87"/>
    </row>
    <row r="94" spans="1:129">
      <c r="A94" s="87"/>
      <c r="B94" s="87"/>
      <c r="C94" s="87"/>
      <c r="D94" s="87"/>
      <c r="E94" s="87"/>
      <c r="F94" s="87"/>
      <c r="G94" s="87"/>
      <c r="H94" s="88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  <c r="DK94" s="87"/>
      <c r="DL94" s="87"/>
      <c r="DM94" s="99"/>
      <c r="DN94" s="99"/>
      <c r="DO94" s="99"/>
      <c r="DP94" s="99"/>
      <c r="DQ94" s="99"/>
      <c r="DR94" s="87"/>
      <c r="DS94" s="87"/>
      <c r="DT94" s="87"/>
      <c r="DU94" s="87"/>
      <c r="DV94" s="87"/>
      <c r="DW94" s="87"/>
      <c r="DX94" s="87"/>
      <c r="DY94" s="87"/>
    </row>
    <row r="95" spans="1:129">
      <c r="A95" s="87"/>
      <c r="B95" s="87"/>
      <c r="C95" s="87"/>
      <c r="D95" s="87"/>
      <c r="E95" s="87"/>
      <c r="F95" s="87"/>
      <c r="G95" s="87"/>
      <c r="H95" s="88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  <c r="DK95" s="87"/>
      <c r="DL95" s="87"/>
      <c r="DM95" s="99"/>
      <c r="DN95" s="99"/>
      <c r="DO95" s="99"/>
      <c r="DP95" s="99"/>
      <c r="DQ95" s="99"/>
      <c r="DR95" s="87"/>
      <c r="DS95" s="87"/>
      <c r="DT95" s="87"/>
      <c r="DU95" s="87"/>
      <c r="DV95" s="87"/>
      <c r="DW95" s="87"/>
      <c r="DX95" s="87"/>
      <c r="DY95" s="87"/>
    </row>
    <row r="96" spans="1:129">
      <c r="A96" s="87"/>
      <c r="B96" s="87"/>
      <c r="C96" s="87"/>
      <c r="D96" s="87"/>
      <c r="E96" s="87"/>
      <c r="F96" s="87"/>
      <c r="G96" s="87"/>
      <c r="H96" s="88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  <c r="DK96" s="87"/>
      <c r="DL96" s="87"/>
      <c r="DM96" s="99"/>
      <c r="DN96" s="99"/>
      <c r="DO96" s="99"/>
      <c r="DP96" s="99"/>
      <c r="DQ96" s="99"/>
      <c r="DR96" s="87"/>
      <c r="DS96" s="87"/>
      <c r="DT96" s="87"/>
      <c r="DU96" s="87"/>
      <c r="DV96" s="87"/>
      <c r="DW96" s="87"/>
      <c r="DX96" s="87"/>
      <c r="DY96" s="87"/>
    </row>
  </sheetData>
  <mergeCells count="88">
    <mergeCell ref="DR3:DU3"/>
    <mergeCell ref="A3:A6"/>
    <mergeCell ref="B3:B6"/>
    <mergeCell ref="C3:C6"/>
    <mergeCell ref="D3:D6"/>
    <mergeCell ref="DM3:DP3"/>
    <mergeCell ref="DM4:DP4"/>
    <mergeCell ref="DR4:DU4"/>
    <mergeCell ref="CS4:CV4"/>
    <mergeCell ref="AK3:AZ3"/>
    <mergeCell ref="BA3:BP3"/>
    <mergeCell ref="AK4:AN4"/>
    <mergeCell ref="AO4:AR4"/>
    <mergeCell ref="AS4:AV4"/>
    <mergeCell ref="AW4:AZ4"/>
    <mergeCell ref="BA4:BD4"/>
    <mergeCell ref="A26:A29"/>
    <mergeCell ref="B26:B29"/>
    <mergeCell ref="C26:C29"/>
    <mergeCell ref="D26:D29"/>
    <mergeCell ref="DM27:DP27"/>
    <mergeCell ref="DM26:DP26"/>
    <mergeCell ref="DE27:DH27"/>
    <mergeCell ref="DI27:DL27"/>
    <mergeCell ref="BM27:BP27"/>
    <mergeCell ref="U27:X27"/>
    <mergeCell ref="Y27:AB27"/>
    <mergeCell ref="AC27:AF27"/>
    <mergeCell ref="AG27:AJ27"/>
    <mergeCell ref="AK27:AN27"/>
    <mergeCell ref="AO27:AR27"/>
    <mergeCell ref="U26:AJ26"/>
    <mergeCell ref="A44:C44"/>
    <mergeCell ref="CO27:CR27"/>
    <mergeCell ref="CS27:CV27"/>
    <mergeCell ref="CW27:CZ27"/>
    <mergeCell ref="DA27:DD27"/>
    <mergeCell ref="BQ27:BT27"/>
    <mergeCell ref="BU27:BX27"/>
    <mergeCell ref="BY27:CB27"/>
    <mergeCell ref="CC27:CF27"/>
    <mergeCell ref="CG27:CJ27"/>
    <mergeCell ref="CK27:CN27"/>
    <mergeCell ref="AS27:AV27"/>
    <mergeCell ref="AW27:AZ27"/>
    <mergeCell ref="BA27:BD27"/>
    <mergeCell ref="BE27:BH27"/>
    <mergeCell ref="BI27:BL27"/>
    <mergeCell ref="AK26:AZ26"/>
    <mergeCell ref="BA26:BP26"/>
    <mergeCell ref="BQ26:CF26"/>
    <mergeCell ref="CG26:CV26"/>
    <mergeCell ref="CW26:DL26"/>
    <mergeCell ref="B24:I24"/>
    <mergeCell ref="E26:T26"/>
    <mergeCell ref="E27:H27"/>
    <mergeCell ref="I27:L27"/>
    <mergeCell ref="M27:P27"/>
    <mergeCell ref="Q27:T27"/>
    <mergeCell ref="A21:C21"/>
    <mergeCell ref="B1:I1"/>
    <mergeCell ref="CW3:DL3"/>
    <mergeCell ref="CW4:CZ4"/>
    <mergeCell ref="DA4:DD4"/>
    <mergeCell ref="DE4:DH4"/>
    <mergeCell ref="DI4:DL4"/>
    <mergeCell ref="BQ3:CF3"/>
    <mergeCell ref="CG3:CV3"/>
    <mergeCell ref="BQ4:BT4"/>
    <mergeCell ref="BU4:BX4"/>
    <mergeCell ref="BY4:CB4"/>
    <mergeCell ref="CC4:CF4"/>
    <mergeCell ref="CG4:CJ4"/>
    <mergeCell ref="CK4:CN4"/>
    <mergeCell ref="CO4:CR4"/>
    <mergeCell ref="BE4:BH4"/>
    <mergeCell ref="BI4:BL4"/>
    <mergeCell ref="BM4:BP4"/>
    <mergeCell ref="M4:P4"/>
    <mergeCell ref="Q4:T4"/>
    <mergeCell ref="E3:T3"/>
    <mergeCell ref="U3:AJ3"/>
    <mergeCell ref="U4:X4"/>
    <mergeCell ref="Y4:AB4"/>
    <mergeCell ref="AC4:AF4"/>
    <mergeCell ref="AG4:AJ4"/>
    <mergeCell ref="E4:H4"/>
    <mergeCell ref="I4:L4"/>
  </mergeCells>
  <conditionalFormatting sqref="E6:DL6 E29:DL29">
    <cfRule type="cellIs" dxfId="223" priority="33" operator="greaterThan">
      <formula>1</formula>
    </cfRule>
    <cfRule type="cellIs" dxfId="222" priority="34" operator="equal">
      <formula>1</formula>
    </cfRule>
    <cfRule type="cellIs" dxfId="221" priority="35" operator="equal">
      <formula>0</formula>
    </cfRule>
  </conditionalFormatting>
  <conditionalFormatting sqref="B7:B20">
    <cfRule type="cellIs" dxfId="220" priority="14" operator="equal">
      <formula>4</formula>
    </cfRule>
    <cfRule type="cellIs" dxfId="219" priority="15" operator="equal">
      <formula>3</formula>
    </cfRule>
    <cfRule type="cellIs" dxfId="218" priority="16" operator="equal">
      <formula>2</formula>
    </cfRule>
    <cfRule type="cellIs" dxfId="217" priority="17" operator="equal">
      <formula>1</formula>
    </cfRule>
  </conditionalFormatting>
  <conditionalFormatting sqref="B30:B43">
    <cfRule type="cellIs" dxfId="216" priority="7" operator="equal">
      <formula>4</formula>
    </cfRule>
    <cfRule type="cellIs" dxfId="215" priority="8" operator="equal">
      <formula>3</formula>
    </cfRule>
    <cfRule type="cellIs" dxfId="214" priority="9" operator="equal">
      <formula>2</formula>
    </cfRule>
    <cfRule type="cellIs" dxfId="213" priority="10" operator="equal">
      <formula>1</formula>
    </cfRule>
  </conditionalFormatting>
  <conditionalFormatting sqref="DM6:DP6 DM29:DP29">
    <cfRule type="cellIs" dxfId="212" priority="4" operator="greaterThan">
      <formula>1</formula>
    </cfRule>
    <cfRule type="cellIs" dxfId="211" priority="5" operator="equal">
      <formula>1</formula>
    </cfRule>
    <cfRule type="cellIs" dxfId="210" priority="6" operator="equal">
      <formula>0</formula>
    </cfRule>
  </conditionalFormatting>
  <conditionalFormatting sqref="DR6:DU6">
    <cfRule type="cellIs" dxfId="209" priority="1" operator="greaterThan">
      <formula>1</formula>
    </cfRule>
    <cfRule type="cellIs" dxfId="208" priority="2" operator="equal">
      <formula>1</formula>
    </cfRule>
    <cfRule type="cellIs" dxfId="207" priority="3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1:BQ33"/>
  <sheetViews>
    <sheetView zoomScaleNormal="100" workbookViewId="0">
      <selection activeCell="R12" sqref="R12"/>
    </sheetView>
  </sheetViews>
  <sheetFormatPr baseColWidth="10" defaultRowHeight="15"/>
  <cols>
    <col min="1" max="1" width="15.7109375" style="1" bestFit="1" customWidth="1"/>
    <col min="2" max="2" width="9.28515625" style="2" customWidth="1"/>
    <col min="3" max="3" width="12.140625" style="2" customWidth="1"/>
    <col min="4" max="4" width="10.85546875" style="1" customWidth="1"/>
    <col min="5" max="8" width="7.7109375" style="1" customWidth="1"/>
    <col min="9" max="9" width="5.85546875" style="1" customWidth="1"/>
    <col min="10" max="10" width="5.7109375" style="1" customWidth="1"/>
    <col min="11" max="11" width="15.7109375" style="1" bestFit="1" customWidth="1"/>
    <col min="12" max="12" width="8.85546875" style="1" bestFit="1" customWidth="1"/>
    <col min="13" max="13" width="12.7109375" style="1" customWidth="1"/>
    <col min="14" max="14" width="9.5703125" style="1" customWidth="1"/>
    <col min="15" max="18" width="7.7109375" style="1" customWidth="1"/>
    <col min="19" max="19" width="6.5703125" style="1" customWidth="1"/>
    <col min="20" max="20" width="4" style="1" customWidth="1"/>
    <col min="21" max="21" width="16.42578125" style="1" customWidth="1"/>
    <col min="22" max="22" width="9.85546875" style="1" customWidth="1"/>
    <col min="23" max="23" width="12.85546875" style="1" customWidth="1"/>
    <col min="24" max="24" width="9.42578125" style="1" bestFit="1" customWidth="1"/>
    <col min="25" max="27" width="3" style="1" bestFit="1" customWidth="1"/>
    <col min="28" max="28" width="3.5703125" style="1" bestFit="1" customWidth="1"/>
    <col min="29" max="29" width="7.7109375" style="1" bestFit="1" customWidth="1"/>
    <col min="30" max="30" width="5" style="1" bestFit="1" customWidth="1"/>
    <col min="31" max="31" width="6" style="1" bestFit="1" customWidth="1"/>
    <col min="32" max="32" width="7.85546875" style="1" bestFit="1" customWidth="1"/>
    <col min="33" max="33" width="5.28515625" style="1" customWidth="1"/>
    <col min="34" max="34" width="7.7109375" style="1" bestFit="1" customWidth="1"/>
    <col min="35" max="35" width="5" style="1" bestFit="1" customWidth="1"/>
    <col min="36" max="36" width="6" style="1" bestFit="1" customWidth="1"/>
    <col min="37" max="37" width="7.85546875" style="1" bestFit="1" customWidth="1"/>
    <col min="38" max="38" width="5.7109375" style="1" customWidth="1"/>
    <col min="39" max="39" width="7.7109375" style="1" bestFit="1" customWidth="1"/>
    <col min="40" max="40" width="5" style="1" bestFit="1" customWidth="1"/>
    <col min="41" max="41" width="6" style="1" bestFit="1" customWidth="1"/>
    <col min="42" max="42" width="7.85546875" style="1" bestFit="1" customWidth="1"/>
    <col min="43" max="43" width="6.5703125" style="1" customWidth="1"/>
    <col min="44" max="44" width="7.7109375" style="1" bestFit="1" customWidth="1"/>
    <col min="45" max="45" width="5" style="1" bestFit="1" customWidth="1"/>
    <col min="46" max="46" width="6" style="1" bestFit="1" customWidth="1"/>
    <col min="47" max="47" width="7.85546875" style="1" bestFit="1" customWidth="1"/>
    <col min="48" max="48" width="4.7109375" style="1" customWidth="1"/>
    <col min="49" max="49" width="7.7109375" style="1" bestFit="1" customWidth="1"/>
    <col min="50" max="50" width="5" style="1" bestFit="1" customWidth="1"/>
    <col min="51" max="51" width="6" style="1" bestFit="1" customWidth="1"/>
    <col min="52" max="52" width="7.85546875" style="1" bestFit="1" customWidth="1"/>
    <col min="53" max="53" width="5.7109375" style="1" customWidth="1"/>
    <col min="54" max="54" width="7.7109375" style="1" bestFit="1" customWidth="1"/>
    <col min="55" max="55" width="5" style="1" bestFit="1" customWidth="1"/>
    <col min="56" max="56" width="6" style="1" bestFit="1" customWidth="1"/>
    <col min="57" max="57" width="7.85546875" style="1" bestFit="1" customWidth="1"/>
    <col min="58" max="58" width="4.5703125" style="1" customWidth="1"/>
    <col min="59" max="59" width="7.7109375" style="1" bestFit="1" customWidth="1"/>
    <col min="60" max="60" width="5" style="1" bestFit="1" customWidth="1"/>
    <col min="61" max="61" width="6" style="1" bestFit="1" customWidth="1"/>
    <col min="62" max="62" width="7.85546875" style="1" bestFit="1" customWidth="1"/>
    <col min="63" max="63" width="5.140625" style="1" customWidth="1"/>
    <col min="64" max="64" width="7.7109375" style="1" bestFit="1" customWidth="1"/>
    <col min="65" max="65" width="5" style="1" bestFit="1" customWidth="1"/>
    <col min="66" max="66" width="6" style="1" bestFit="1" customWidth="1"/>
    <col min="67" max="67" width="7.85546875" style="1" bestFit="1" customWidth="1"/>
    <col min="68" max="68" width="6.7109375" style="1" customWidth="1"/>
    <col min="69" max="69" width="8.85546875" style="10" bestFit="1" customWidth="1"/>
    <col min="70" max="70" width="6.28515625" style="1" bestFit="1" customWidth="1"/>
    <col min="71" max="71" width="8.28515625" style="1" bestFit="1" customWidth="1"/>
    <col min="72" max="72" width="10.42578125" style="1" bestFit="1" customWidth="1"/>
    <col min="73" max="73" width="7.42578125" style="1" customWidth="1"/>
    <col min="74" max="16384" width="11.42578125" style="1"/>
  </cols>
  <sheetData>
    <row r="1" spans="1:39" ht="18.75">
      <c r="A1" s="300" t="s">
        <v>82</v>
      </c>
      <c r="B1" s="300"/>
      <c r="C1" s="300"/>
      <c r="D1" s="119"/>
      <c r="E1" s="119"/>
      <c r="F1" s="119"/>
      <c r="G1" s="16"/>
      <c r="H1" s="16"/>
      <c r="I1" s="16"/>
      <c r="J1" s="87"/>
      <c r="K1" s="297" t="s">
        <v>83</v>
      </c>
      <c r="L1" s="297"/>
      <c r="M1" s="297"/>
      <c r="N1" s="118"/>
      <c r="O1" s="118"/>
      <c r="P1" s="118"/>
      <c r="Q1" s="87"/>
      <c r="R1" s="87"/>
      <c r="S1" s="87"/>
      <c r="T1" s="87"/>
      <c r="U1" s="297" t="s">
        <v>132</v>
      </c>
      <c r="V1" s="297"/>
      <c r="W1" s="297"/>
      <c r="X1" s="118"/>
      <c r="Y1" s="118"/>
      <c r="Z1" s="118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</row>
    <row r="2" spans="1:39" ht="7.5" customHeight="1" thickBot="1">
      <c r="A2" s="16"/>
      <c r="B2" s="84"/>
      <c r="C2" s="84"/>
      <c r="D2" s="16"/>
      <c r="E2" s="16"/>
      <c r="F2" s="16"/>
      <c r="G2" s="16"/>
      <c r="H2" s="16"/>
      <c r="I2" s="16"/>
      <c r="J2" s="87"/>
      <c r="K2" s="87"/>
      <c r="L2" s="94"/>
      <c r="M2" s="94"/>
      <c r="N2" s="87"/>
      <c r="O2" s="87"/>
      <c r="P2" s="87"/>
      <c r="Q2" s="87"/>
      <c r="R2" s="87"/>
      <c r="S2" s="87"/>
      <c r="T2" s="87"/>
      <c r="U2" s="87"/>
      <c r="V2" s="94"/>
      <c r="W2" s="94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</row>
    <row r="3" spans="1:39" ht="33" customHeight="1" thickBot="1">
      <c r="A3" s="301" t="s">
        <v>25</v>
      </c>
      <c r="B3" s="301" t="s">
        <v>39</v>
      </c>
      <c r="C3" s="301" t="s">
        <v>41</v>
      </c>
      <c r="D3" s="164" t="s">
        <v>51</v>
      </c>
      <c r="E3" s="126" t="s">
        <v>43</v>
      </c>
      <c r="F3" s="126" t="s">
        <v>44</v>
      </c>
      <c r="G3" s="126" t="s">
        <v>45</v>
      </c>
      <c r="H3" s="127" t="s">
        <v>81</v>
      </c>
      <c r="I3" s="106"/>
      <c r="J3" s="87"/>
      <c r="K3" s="303" t="s">
        <v>25</v>
      </c>
      <c r="L3" s="303" t="s">
        <v>39</v>
      </c>
      <c r="M3" s="303" t="s">
        <v>41</v>
      </c>
      <c r="N3" s="149" t="s">
        <v>51</v>
      </c>
      <c r="O3" s="128" t="s">
        <v>43</v>
      </c>
      <c r="P3" s="128" t="s">
        <v>44</v>
      </c>
      <c r="Q3" s="128" t="s">
        <v>45</v>
      </c>
      <c r="R3" s="129" t="s">
        <v>81</v>
      </c>
      <c r="S3" s="87"/>
      <c r="T3" s="87"/>
      <c r="U3" s="298" t="s">
        <v>25</v>
      </c>
      <c r="V3" s="298" t="s">
        <v>39</v>
      </c>
      <c r="W3" s="298" t="s">
        <v>41</v>
      </c>
      <c r="X3" s="211" t="s">
        <v>51</v>
      </c>
      <c r="Y3" s="212" t="s">
        <v>43</v>
      </c>
      <c r="Z3" s="212" t="s">
        <v>44</v>
      </c>
      <c r="AA3" s="212" t="s">
        <v>45</v>
      </c>
      <c r="AB3" s="213" t="s">
        <v>81</v>
      </c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</row>
    <row r="4" spans="1:39" ht="15.75" thickBot="1">
      <c r="A4" s="302"/>
      <c r="B4" s="302"/>
      <c r="C4" s="302"/>
      <c r="D4" s="123">
        <f>SUM(D5:D18)</f>
        <v>20</v>
      </c>
      <c r="E4" s="13">
        <f>SUM(E5:E18)</f>
        <v>1</v>
      </c>
      <c r="F4" s="14">
        <f>SUM(F5:F18)</f>
        <v>1</v>
      </c>
      <c r="G4" s="14">
        <f>SUM(G5:G18)</f>
        <v>1</v>
      </c>
      <c r="H4" s="15">
        <f>SUM(H5:H18)</f>
        <v>1</v>
      </c>
      <c r="I4" s="106"/>
      <c r="J4" s="87"/>
      <c r="K4" s="304"/>
      <c r="L4" s="304"/>
      <c r="M4" s="304"/>
      <c r="N4" s="123">
        <f>SUM(N5:N18)</f>
        <v>20</v>
      </c>
      <c r="O4" s="13">
        <f>SUM(O5:O18)</f>
        <v>1</v>
      </c>
      <c r="P4" s="14">
        <f>SUM(P5:P18)</f>
        <v>1</v>
      </c>
      <c r="Q4" s="14">
        <f>SUM(Q5:Q18)</f>
        <v>1</v>
      </c>
      <c r="R4" s="15">
        <f>SUM(R5:R18)</f>
        <v>1</v>
      </c>
      <c r="S4" s="87"/>
      <c r="T4" s="87"/>
      <c r="U4" s="299"/>
      <c r="V4" s="299"/>
      <c r="W4" s="299"/>
      <c r="X4" s="123">
        <f>SUM(X5:X18)</f>
        <v>0</v>
      </c>
      <c r="Y4" s="13">
        <f>SUM(Y5:Y18)</f>
        <v>0</v>
      </c>
      <c r="Z4" s="14">
        <f>SUM(Z5:Z18)</f>
        <v>0</v>
      </c>
      <c r="AA4" s="14">
        <f>SUM(AA5:AA18)</f>
        <v>0</v>
      </c>
      <c r="AB4" s="15">
        <f>SUM(AB5:AB18)</f>
        <v>0</v>
      </c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</row>
    <row r="5" spans="1:39" ht="19.5" thickBot="1">
      <c r="A5" s="64" t="s">
        <v>26</v>
      </c>
      <c r="B5" s="40">
        <f>IF($D$4&gt;0,RANK($D5,$D$5:$D$18,),"")</f>
        <v>2</v>
      </c>
      <c r="C5" s="39">
        <f>(IF(D5&gt;0,1,0))*((IF(B5=1,10,0))+(IF(B5=2,6,0))+(IF(B5=3,3,0))+(IF(B5=4,1,0)))</f>
        <v>6</v>
      </c>
      <c r="D5" s="6">
        <f>SUM((E5)*10+(F5)*6+(G5)*3+(H5)*1)</f>
        <v>6</v>
      </c>
      <c r="E5" s="7"/>
      <c r="F5" s="8">
        <v>1</v>
      </c>
      <c r="G5" s="8"/>
      <c r="H5" s="9"/>
      <c r="I5" s="125"/>
      <c r="J5" s="87"/>
      <c r="K5" s="64" t="s">
        <v>26</v>
      </c>
      <c r="L5" s="40">
        <f t="shared" ref="L5:L18" si="0">IF($N$4&gt;0,RANK($N5,$N$5:$N$18,),"")</f>
        <v>1</v>
      </c>
      <c r="M5" s="39">
        <f>(IF(N5&gt;0,1,0))*((IF(L5=1,10,0))+(IF(L5=2,6,0))+(IF(L5=3,3,0))+(IF(L5=4,1,0)))</f>
        <v>10</v>
      </c>
      <c r="N5" s="6">
        <f>SUM((O5)*10+(P5)*6+(Q5)*3+(R5)*1)</f>
        <v>10</v>
      </c>
      <c r="O5" s="7">
        <v>1</v>
      </c>
      <c r="P5" s="8"/>
      <c r="Q5" s="8"/>
      <c r="R5" s="9"/>
      <c r="S5" s="87"/>
      <c r="T5" s="87"/>
      <c r="U5" s="64" t="s">
        <v>26</v>
      </c>
      <c r="V5" s="152" t="str">
        <f>IF($X$4&gt;0,RANK($X5,$X$5:$X$18,),"")</f>
        <v/>
      </c>
      <c r="W5" s="151">
        <f>(IF(X5&gt;0,1,0))*((IF(V5=1,10,0))+(IF(V5=2,6,0))+(IF(V5=3,3,0))+(IF(V5=4,1,0)))</f>
        <v>0</v>
      </c>
      <c r="X5" s="6">
        <f>SUM((Y5)*10+(Z5)*6+(AA5)*3+(AB5)*1)</f>
        <v>0</v>
      </c>
      <c r="Y5" s="7"/>
      <c r="Z5" s="8"/>
      <c r="AA5" s="8"/>
      <c r="AB5" s="9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</row>
    <row r="6" spans="1:39" ht="19.5" thickBot="1">
      <c r="A6" s="73" t="s">
        <v>27</v>
      </c>
      <c r="B6" s="67">
        <f t="shared" ref="B6:B18" si="1">IF($D$4&gt;0,RANK($D6,$D$5:$D$18,),"")</f>
        <v>4</v>
      </c>
      <c r="C6" s="67">
        <f t="shared" ref="C6:C18" si="2">(IF(D6&gt;0,1,0))*((IF(B6=1,10,0))+(IF(B6=2,6,0))+(IF(B6=3,3,0))+(IF(B6=4,1,0)))</f>
        <v>0</v>
      </c>
      <c r="D6" s="130">
        <f t="shared" ref="D6:D18" si="3">SUM((E6)*10+(F6)*6+(G6)*3+(H6)*1)</f>
        <v>0</v>
      </c>
      <c r="E6" s="131"/>
      <c r="F6" s="132"/>
      <c r="G6" s="132"/>
      <c r="H6" s="133"/>
      <c r="I6" s="125"/>
      <c r="J6" s="87"/>
      <c r="K6" s="89" t="s">
        <v>27</v>
      </c>
      <c r="L6" s="70">
        <f t="shared" si="0"/>
        <v>8</v>
      </c>
      <c r="M6" s="70">
        <f t="shared" ref="M6:M18" si="4">(IF(N6&gt;0,1,0))*((IF(L6=1,10,0))+(IF(L6=2,6,0))+(IF(L6=3,3,0))+(IF(L6=4,1,0)))</f>
        <v>0</v>
      </c>
      <c r="N6" s="134">
        <f t="shared" ref="N6:N18" si="5">SUM((O6)*10+(P6)*6+(Q6)*3+(R6)*1)</f>
        <v>0</v>
      </c>
      <c r="O6" s="135"/>
      <c r="P6" s="136"/>
      <c r="Q6" s="136"/>
      <c r="R6" s="137"/>
      <c r="S6" s="87"/>
      <c r="T6" s="87"/>
      <c r="U6" s="214" t="s">
        <v>27</v>
      </c>
      <c r="V6" s="215" t="str">
        <f t="shared" ref="V6:V18" si="6">IF($X$4&gt;0,RANK($X6,$X$5:$X$18,),"")</f>
        <v/>
      </c>
      <c r="W6" s="215">
        <f t="shared" ref="W6:W18" si="7">(IF(X6&gt;0,1,0))*((IF(V6=1,10,0))+(IF(V6=2,6,0))+(IF(V6=3,3,0))+(IF(V6=4,1,0)))</f>
        <v>0</v>
      </c>
      <c r="X6" s="216">
        <f t="shared" ref="X6:X18" si="8">SUM((Y6)*10+(Z6)*6+(AA6)*3+(AB6)*1)</f>
        <v>0</v>
      </c>
      <c r="Y6" s="217"/>
      <c r="Z6" s="218"/>
      <c r="AA6" s="218"/>
      <c r="AB6" s="219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</row>
    <row r="7" spans="1:39" ht="19.5" thickBot="1">
      <c r="A7" s="64" t="s">
        <v>28</v>
      </c>
      <c r="B7" s="40">
        <f t="shared" si="1"/>
        <v>1</v>
      </c>
      <c r="C7" s="39">
        <f t="shared" si="2"/>
        <v>10</v>
      </c>
      <c r="D7" s="6">
        <f t="shared" si="3"/>
        <v>11</v>
      </c>
      <c r="E7" s="7">
        <v>1</v>
      </c>
      <c r="F7" s="8"/>
      <c r="G7" s="8"/>
      <c r="H7" s="9">
        <v>1</v>
      </c>
      <c r="I7" s="125"/>
      <c r="J7" s="87"/>
      <c r="K7" s="64" t="s">
        <v>28</v>
      </c>
      <c r="L7" s="152">
        <f t="shared" si="0"/>
        <v>3</v>
      </c>
      <c r="M7" s="151">
        <f t="shared" si="4"/>
        <v>3</v>
      </c>
      <c r="N7" s="6">
        <f t="shared" si="5"/>
        <v>3</v>
      </c>
      <c r="O7" s="7"/>
      <c r="P7" s="8"/>
      <c r="Q7" s="8">
        <v>1</v>
      </c>
      <c r="R7" s="9"/>
      <c r="S7" s="87"/>
      <c r="T7" s="87"/>
      <c r="U7" s="64" t="s">
        <v>28</v>
      </c>
      <c r="V7" s="152" t="str">
        <f t="shared" si="6"/>
        <v/>
      </c>
      <c r="W7" s="151">
        <f t="shared" si="7"/>
        <v>0</v>
      </c>
      <c r="X7" s="6">
        <f t="shared" si="8"/>
        <v>0</v>
      </c>
      <c r="Y7" s="7"/>
      <c r="Z7" s="8"/>
      <c r="AA7" s="8"/>
      <c r="AB7" s="9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</row>
    <row r="8" spans="1:39" ht="19.5" thickBot="1">
      <c r="A8" s="73" t="s">
        <v>29</v>
      </c>
      <c r="B8" s="67">
        <f t="shared" si="1"/>
        <v>4</v>
      </c>
      <c r="C8" s="67">
        <f t="shared" si="2"/>
        <v>0</v>
      </c>
      <c r="D8" s="130">
        <f t="shared" si="3"/>
        <v>0</v>
      </c>
      <c r="E8" s="131"/>
      <c r="F8" s="132"/>
      <c r="G8" s="132"/>
      <c r="H8" s="133"/>
      <c r="I8" s="125"/>
      <c r="J8" s="87"/>
      <c r="K8" s="89" t="s">
        <v>29</v>
      </c>
      <c r="L8" s="70">
        <f t="shared" si="0"/>
        <v>7</v>
      </c>
      <c r="M8" s="70">
        <f t="shared" si="4"/>
        <v>0</v>
      </c>
      <c r="N8" s="134">
        <f t="shared" si="5"/>
        <v>0.125</v>
      </c>
      <c r="O8" s="135"/>
      <c r="P8" s="136"/>
      <c r="Q8" s="136"/>
      <c r="R8" s="137">
        <v>0.125</v>
      </c>
      <c r="S8" s="87"/>
      <c r="T8" s="87"/>
      <c r="U8" s="214" t="s">
        <v>29</v>
      </c>
      <c r="V8" s="215" t="str">
        <f t="shared" si="6"/>
        <v/>
      </c>
      <c r="W8" s="215">
        <f t="shared" si="7"/>
        <v>0</v>
      </c>
      <c r="X8" s="216">
        <f t="shared" si="8"/>
        <v>0</v>
      </c>
      <c r="Y8" s="217"/>
      <c r="Z8" s="218"/>
      <c r="AA8" s="218"/>
      <c r="AB8" s="219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</row>
    <row r="9" spans="1:39" ht="19.5" thickBot="1">
      <c r="A9" s="64" t="s">
        <v>30</v>
      </c>
      <c r="B9" s="40">
        <f t="shared" si="1"/>
        <v>4</v>
      </c>
      <c r="C9" s="39">
        <f t="shared" si="2"/>
        <v>0</v>
      </c>
      <c r="D9" s="6">
        <f t="shared" si="3"/>
        <v>0</v>
      </c>
      <c r="E9" s="7"/>
      <c r="F9" s="8"/>
      <c r="G9" s="8"/>
      <c r="H9" s="9"/>
      <c r="I9" s="125"/>
      <c r="J9" s="87"/>
      <c r="K9" s="64" t="s">
        <v>30</v>
      </c>
      <c r="L9" s="152">
        <f t="shared" si="0"/>
        <v>5</v>
      </c>
      <c r="M9" s="151">
        <f t="shared" si="4"/>
        <v>0</v>
      </c>
      <c r="N9" s="6">
        <f t="shared" si="5"/>
        <v>0.25</v>
      </c>
      <c r="O9" s="7"/>
      <c r="P9" s="8"/>
      <c r="Q9" s="8"/>
      <c r="R9" s="9">
        <v>0.25</v>
      </c>
      <c r="S9" s="87"/>
      <c r="T9" s="87"/>
      <c r="U9" s="64" t="s">
        <v>30</v>
      </c>
      <c r="V9" s="152" t="str">
        <f t="shared" si="6"/>
        <v/>
      </c>
      <c r="W9" s="151">
        <f t="shared" si="7"/>
        <v>0</v>
      </c>
      <c r="X9" s="6">
        <f t="shared" si="8"/>
        <v>0</v>
      </c>
      <c r="Y9" s="7"/>
      <c r="Z9" s="8"/>
      <c r="AA9" s="8"/>
      <c r="AB9" s="9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</row>
    <row r="10" spans="1:39" ht="19.5" thickBot="1">
      <c r="A10" s="73" t="s">
        <v>31</v>
      </c>
      <c r="B10" s="67">
        <f t="shared" si="1"/>
        <v>4</v>
      </c>
      <c r="C10" s="67">
        <f t="shared" si="2"/>
        <v>0</v>
      </c>
      <c r="D10" s="130">
        <f t="shared" si="3"/>
        <v>0</v>
      </c>
      <c r="E10" s="131"/>
      <c r="F10" s="132"/>
      <c r="G10" s="132"/>
      <c r="H10" s="133"/>
      <c r="I10" s="125"/>
      <c r="J10" s="87"/>
      <c r="K10" s="89" t="s">
        <v>31</v>
      </c>
      <c r="L10" s="70">
        <f t="shared" si="0"/>
        <v>8</v>
      </c>
      <c r="M10" s="70">
        <f t="shared" si="4"/>
        <v>0</v>
      </c>
      <c r="N10" s="134">
        <f t="shared" si="5"/>
        <v>0</v>
      </c>
      <c r="O10" s="135"/>
      <c r="P10" s="136"/>
      <c r="Q10" s="136"/>
      <c r="R10" s="137"/>
      <c r="S10" s="87"/>
      <c r="T10" s="87"/>
      <c r="U10" s="214" t="s">
        <v>31</v>
      </c>
      <c r="V10" s="215" t="str">
        <f t="shared" si="6"/>
        <v/>
      </c>
      <c r="W10" s="215">
        <f t="shared" si="7"/>
        <v>0</v>
      </c>
      <c r="X10" s="216">
        <f t="shared" si="8"/>
        <v>0</v>
      </c>
      <c r="Y10" s="217"/>
      <c r="Z10" s="218"/>
      <c r="AA10" s="218"/>
      <c r="AB10" s="219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</row>
    <row r="11" spans="1:39" ht="19.5" thickBot="1">
      <c r="A11" s="64" t="s">
        <v>32</v>
      </c>
      <c r="B11" s="40">
        <f t="shared" si="1"/>
        <v>4</v>
      </c>
      <c r="C11" s="39">
        <f t="shared" si="2"/>
        <v>0</v>
      </c>
      <c r="D11" s="6">
        <f t="shared" si="3"/>
        <v>0</v>
      </c>
      <c r="E11" s="7"/>
      <c r="F11" s="8"/>
      <c r="G11" s="8"/>
      <c r="H11" s="9"/>
      <c r="I11" s="125"/>
      <c r="J11" s="87"/>
      <c r="K11" s="64" t="s">
        <v>32</v>
      </c>
      <c r="L11" s="152">
        <f t="shared" si="0"/>
        <v>8</v>
      </c>
      <c r="M11" s="151">
        <f t="shared" si="4"/>
        <v>0</v>
      </c>
      <c r="N11" s="6">
        <f t="shared" si="5"/>
        <v>0</v>
      </c>
      <c r="O11" s="7"/>
      <c r="P11" s="8"/>
      <c r="Q11" s="8"/>
      <c r="R11" s="9"/>
      <c r="S11" s="87"/>
      <c r="T11" s="87"/>
      <c r="U11" s="64" t="s">
        <v>32</v>
      </c>
      <c r="V11" s="152" t="str">
        <f t="shared" si="6"/>
        <v/>
      </c>
      <c r="W11" s="151">
        <f t="shared" si="7"/>
        <v>0</v>
      </c>
      <c r="X11" s="6">
        <f t="shared" si="8"/>
        <v>0</v>
      </c>
      <c r="Y11" s="7"/>
      <c r="Z11" s="8"/>
      <c r="AA11" s="8"/>
      <c r="AB11" s="9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</row>
    <row r="12" spans="1:39" ht="19.5" thickBot="1">
      <c r="A12" s="73" t="s">
        <v>33</v>
      </c>
      <c r="B12" s="67">
        <f t="shared" si="1"/>
        <v>3</v>
      </c>
      <c r="C12" s="67">
        <f t="shared" si="2"/>
        <v>3</v>
      </c>
      <c r="D12" s="130">
        <f t="shared" si="3"/>
        <v>3</v>
      </c>
      <c r="E12" s="131"/>
      <c r="F12" s="132"/>
      <c r="G12" s="132">
        <v>1</v>
      </c>
      <c r="H12" s="133"/>
      <c r="I12" s="125"/>
      <c r="J12" s="87"/>
      <c r="K12" s="89" t="s">
        <v>33</v>
      </c>
      <c r="L12" s="70">
        <f t="shared" si="0"/>
        <v>2</v>
      </c>
      <c r="M12" s="70">
        <f t="shared" si="4"/>
        <v>6</v>
      </c>
      <c r="N12" s="134">
        <f t="shared" si="5"/>
        <v>6</v>
      </c>
      <c r="O12" s="135"/>
      <c r="P12" s="136">
        <v>1</v>
      </c>
      <c r="Q12" s="136"/>
      <c r="R12" s="137"/>
      <c r="S12" s="87"/>
      <c r="T12" s="87"/>
      <c r="U12" s="214" t="s">
        <v>33</v>
      </c>
      <c r="V12" s="215" t="str">
        <f t="shared" si="6"/>
        <v/>
      </c>
      <c r="W12" s="215">
        <f t="shared" si="7"/>
        <v>0</v>
      </c>
      <c r="X12" s="216">
        <f t="shared" si="8"/>
        <v>0</v>
      </c>
      <c r="Y12" s="217"/>
      <c r="Z12" s="218"/>
      <c r="AA12" s="218"/>
      <c r="AB12" s="219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</row>
    <row r="13" spans="1:39" ht="19.5" thickBot="1">
      <c r="A13" s="64" t="s">
        <v>35</v>
      </c>
      <c r="B13" s="40">
        <f t="shared" si="1"/>
        <v>4</v>
      </c>
      <c r="C13" s="39">
        <f t="shared" si="2"/>
        <v>0</v>
      </c>
      <c r="D13" s="6">
        <f t="shared" si="3"/>
        <v>0</v>
      </c>
      <c r="E13" s="7"/>
      <c r="F13" s="8"/>
      <c r="G13" s="8"/>
      <c r="H13" s="9"/>
      <c r="I13" s="125"/>
      <c r="J13" s="87"/>
      <c r="K13" s="64" t="s">
        <v>35</v>
      </c>
      <c r="L13" s="152">
        <f t="shared" si="0"/>
        <v>8</v>
      </c>
      <c r="M13" s="151">
        <f t="shared" si="4"/>
        <v>0</v>
      </c>
      <c r="N13" s="6">
        <f t="shared" si="5"/>
        <v>0</v>
      </c>
      <c r="O13" s="7"/>
      <c r="P13" s="8"/>
      <c r="Q13" s="8"/>
      <c r="R13" s="9"/>
      <c r="S13" s="87"/>
      <c r="T13" s="87"/>
      <c r="U13" s="64" t="s">
        <v>35</v>
      </c>
      <c r="V13" s="152" t="str">
        <f t="shared" si="6"/>
        <v/>
      </c>
      <c r="W13" s="151">
        <f t="shared" si="7"/>
        <v>0</v>
      </c>
      <c r="X13" s="6">
        <f t="shared" si="8"/>
        <v>0</v>
      </c>
      <c r="Y13" s="7"/>
      <c r="Z13" s="8"/>
      <c r="AA13" s="8"/>
      <c r="AB13" s="9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</row>
    <row r="14" spans="1:39" ht="19.5" thickBot="1">
      <c r="A14" s="73" t="s">
        <v>34</v>
      </c>
      <c r="B14" s="67">
        <f t="shared" si="1"/>
        <v>4</v>
      </c>
      <c r="C14" s="67">
        <f t="shared" si="2"/>
        <v>0</v>
      </c>
      <c r="D14" s="130">
        <f t="shared" si="3"/>
        <v>0</v>
      </c>
      <c r="E14" s="131"/>
      <c r="F14" s="132"/>
      <c r="G14" s="132"/>
      <c r="H14" s="133"/>
      <c r="I14" s="125"/>
      <c r="J14" s="87"/>
      <c r="K14" s="89" t="s">
        <v>34</v>
      </c>
      <c r="L14" s="70">
        <f t="shared" si="0"/>
        <v>5</v>
      </c>
      <c r="M14" s="70">
        <f t="shared" si="4"/>
        <v>0</v>
      </c>
      <c r="N14" s="134">
        <f t="shared" si="5"/>
        <v>0.25</v>
      </c>
      <c r="O14" s="135"/>
      <c r="P14" s="136"/>
      <c r="Q14" s="136"/>
      <c r="R14" s="137">
        <v>0.25</v>
      </c>
      <c r="S14" s="87"/>
      <c r="T14" s="87"/>
      <c r="U14" s="214" t="s">
        <v>34</v>
      </c>
      <c r="V14" s="215" t="str">
        <f t="shared" si="6"/>
        <v/>
      </c>
      <c r="W14" s="215">
        <f t="shared" si="7"/>
        <v>0</v>
      </c>
      <c r="X14" s="216">
        <f t="shared" si="8"/>
        <v>0</v>
      </c>
      <c r="Y14" s="217"/>
      <c r="Z14" s="218"/>
      <c r="AA14" s="218"/>
      <c r="AB14" s="219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</row>
    <row r="15" spans="1:39" ht="19.5" thickBot="1">
      <c r="A15" s="64" t="s">
        <v>40</v>
      </c>
      <c r="B15" s="40">
        <f t="shared" si="1"/>
        <v>4</v>
      </c>
      <c r="C15" s="39">
        <f t="shared" si="2"/>
        <v>0</v>
      </c>
      <c r="D15" s="6">
        <f t="shared" si="3"/>
        <v>0</v>
      </c>
      <c r="E15" s="7"/>
      <c r="F15" s="8"/>
      <c r="G15" s="8"/>
      <c r="H15" s="9"/>
      <c r="I15" s="125"/>
      <c r="J15" s="87"/>
      <c r="K15" s="64" t="s">
        <v>40</v>
      </c>
      <c r="L15" s="152">
        <f t="shared" si="0"/>
        <v>8</v>
      </c>
      <c r="M15" s="151">
        <f t="shared" si="4"/>
        <v>0</v>
      </c>
      <c r="N15" s="6">
        <f t="shared" si="5"/>
        <v>0</v>
      </c>
      <c r="O15" s="7"/>
      <c r="P15" s="8"/>
      <c r="Q15" s="8"/>
      <c r="R15" s="9"/>
      <c r="S15" s="87"/>
      <c r="T15" s="87"/>
      <c r="U15" s="64" t="s">
        <v>40</v>
      </c>
      <c r="V15" s="152" t="str">
        <f t="shared" si="6"/>
        <v/>
      </c>
      <c r="W15" s="151">
        <f t="shared" si="7"/>
        <v>0</v>
      </c>
      <c r="X15" s="6">
        <f t="shared" si="8"/>
        <v>0</v>
      </c>
      <c r="Y15" s="7"/>
      <c r="Z15" s="8"/>
      <c r="AA15" s="8"/>
      <c r="AB15" s="9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</row>
    <row r="16" spans="1:39" ht="19.5" thickBot="1">
      <c r="A16" s="73" t="s">
        <v>38</v>
      </c>
      <c r="B16" s="67">
        <f t="shared" si="1"/>
        <v>4</v>
      </c>
      <c r="C16" s="67">
        <f t="shared" si="2"/>
        <v>0</v>
      </c>
      <c r="D16" s="130">
        <f t="shared" si="3"/>
        <v>0</v>
      </c>
      <c r="E16" s="131"/>
      <c r="F16" s="132"/>
      <c r="G16" s="132"/>
      <c r="H16" s="133"/>
      <c r="I16" s="125"/>
      <c r="J16" s="87"/>
      <c r="K16" s="89" t="s">
        <v>38</v>
      </c>
      <c r="L16" s="70">
        <f t="shared" si="0"/>
        <v>4</v>
      </c>
      <c r="M16" s="70">
        <f t="shared" si="4"/>
        <v>1</v>
      </c>
      <c r="N16" s="134">
        <f t="shared" si="5"/>
        <v>0.375</v>
      </c>
      <c r="O16" s="135"/>
      <c r="P16" s="136"/>
      <c r="Q16" s="136"/>
      <c r="R16" s="137">
        <v>0.375</v>
      </c>
      <c r="S16" s="87"/>
      <c r="T16" s="87"/>
      <c r="U16" s="214" t="s">
        <v>38</v>
      </c>
      <c r="V16" s="215" t="str">
        <f t="shared" si="6"/>
        <v/>
      </c>
      <c r="W16" s="215">
        <f t="shared" si="7"/>
        <v>0</v>
      </c>
      <c r="X16" s="216">
        <f t="shared" si="8"/>
        <v>0</v>
      </c>
      <c r="Y16" s="217"/>
      <c r="Z16" s="218"/>
      <c r="AA16" s="218"/>
      <c r="AB16" s="219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</row>
    <row r="17" spans="1:39" ht="19.5" thickBot="1">
      <c r="A17" s="64" t="s">
        <v>36</v>
      </c>
      <c r="B17" s="40">
        <f t="shared" si="1"/>
        <v>4</v>
      </c>
      <c r="C17" s="39">
        <f t="shared" si="2"/>
        <v>0</v>
      </c>
      <c r="D17" s="6">
        <f t="shared" si="3"/>
        <v>0</v>
      </c>
      <c r="E17" s="7"/>
      <c r="F17" s="8"/>
      <c r="G17" s="8"/>
      <c r="H17" s="9"/>
      <c r="I17" s="125"/>
      <c r="J17" s="87"/>
      <c r="K17" s="147" t="s">
        <v>36</v>
      </c>
      <c r="L17" s="165">
        <f t="shared" si="0"/>
        <v>8</v>
      </c>
      <c r="M17" s="165">
        <f t="shared" si="4"/>
        <v>0</v>
      </c>
      <c r="N17" s="6">
        <f t="shared" si="5"/>
        <v>0</v>
      </c>
      <c r="O17" s="7"/>
      <c r="P17" s="8"/>
      <c r="Q17" s="8"/>
      <c r="R17" s="9"/>
      <c r="S17" s="87"/>
      <c r="T17" s="87"/>
      <c r="U17" s="147" t="s">
        <v>36</v>
      </c>
      <c r="V17" s="152" t="str">
        <f t="shared" si="6"/>
        <v/>
      </c>
      <c r="W17" s="165">
        <f t="shared" si="7"/>
        <v>0</v>
      </c>
      <c r="X17" s="6">
        <f t="shared" si="8"/>
        <v>0</v>
      </c>
      <c r="Y17" s="7"/>
      <c r="Z17" s="8"/>
      <c r="AA17" s="8"/>
      <c r="AB17" s="9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</row>
    <row r="18" spans="1:39" ht="19.5" thickBot="1">
      <c r="A18" s="77" t="s">
        <v>37</v>
      </c>
      <c r="B18" s="67">
        <f t="shared" si="1"/>
        <v>4</v>
      </c>
      <c r="C18" s="67">
        <f t="shared" si="2"/>
        <v>0</v>
      </c>
      <c r="D18" s="138">
        <f t="shared" si="3"/>
        <v>0</v>
      </c>
      <c r="E18" s="74"/>
      <c r="F18" s="75"/>
      <c r="G18" s="75"/>
      <c r="H18" s="139"/>
      <c r="I18" s="125"/>
      <c r="J18" s="87"/>
      <c r="K18" s="98" t="s">
        <v>37</v>
      </c>
      <c r="L18" s="70">
        <f t="shared" si="0"/>
        <v>8</v>
      </c>
      <c r="M18" s="70">
        <f t="shared" si="4"/>
        <v>0</v>
      </c>
      <c r="N18" s="140">
        <f t="shared" si="5"/>
        <v>0</v>
      </c>
      <c r="O18" s="90"/>
      <c r="P18" s="91"/>
      <c r="Q18" s="91"/>
      <c r="R18" s="141"/>
      <c r="S18" s="87"/>
      <c r="T18" s="87"/>
      <c r="U18" s="220" t="s">
        <v>37</v>
      </c>
      <c r="V18" s="215" t="str">
        <f t="shared" si="6"/>
        <v/>
      </c>
      <c r="W18" s="215">
        <f t="shared" si="7"/>
        <v>0</v>
      </c>
      <c r="X18" s="221">
        <f t="shared" si="8"/>
        <v>0</v>
      </c>
      <c r="Y18" s="222"/>
      <c r="Z18" s="223"/>
      <c r="AA18" s="223"/>
      <c r="AB18" s="224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</row>
    <row r="19" spans="1:39">
      <c r="A19" s="16"/>
      <c r="B19" s="84"/>
      <c r="C19" s="84"/>
      <c r="D19" s="16"/>
      <c r="E19" s="16"/>
      <c r="F19" s="16"/>
      <c r="G19" s="16"/>
      <c r="H19" s="16"/>
      <c r="I19" s="16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</row>
    <row r="20" spans="1:39">
      <c r="A20" s="16"/>
      <c r="B20" s="84"/>
      <c r="C20" s="84"/>
      <c r="D20" s="16"/>
      <c r="E20" s="16"/>
      <c r="F20" s="16"/>
      <c r="G20" s="16"/>
      <c r="H20" s="16"/>
      <c r="I20" s="16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</row>
    <row r="21" spans="1:39">
      <c r="A21" s="16"/>
      <c r="B21" s="84"/>
      <c r="C21" s="84"/>
      <c r="D21" s="16"/>
      <c r="E21" s="16"/>
      <c r="F21" s="16"/>
      <c r="G21" s="16"/>
      <c r="H21" s="16"/>
      <c r="I21" s="16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</row>
    <row r="22" spans="1:39">
      <c r="A22" s="16"/>
      <c r="B22" s="84"/>
      <c r="C22" s="84"/>
      <c r="D22" s="16"/>
      <c r="E22" s="16"/>
      <c r="F22" s="16"/>
      <c r="G22" s="16"/>
      <c r="H22" s="16"/>
      <c r="I22" s="16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</row>
    <row r="23" spans="1:39">
      <c r="A23" s="16"/>
      <c r="B23" s="84"/>
      <c r="C23" s="84"/>
      <c r="D23" s="16"/>
      <c r="E23" s="16"/>
      <c r="F23" s="16"/>
      <c r="G23" s="16"/>
      <c r="H23" s="16"/>
      <c r="I23" s="16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</row>
    <row r="24" spans="1:39">
      <c r="A24" s="16"/>
      <c r="B24" s="84"/>
      <c r="C24" s="84"/>
      <c r="D24" s="16"/>
      <c r="E24" s="16"/>
      <c r="F24" s="16"/>
      <c r="G24" s="16"/>
      <c r="H24" s="16"/>
      <c r="I24" s="16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</row>
    <row r="25" spans="1:39">
      <c r="A25" s="16"/>
      <c r="B25" s="84"/>
      <c r="C25" s="84"/>
      <c r="D25" s="16"/>
      <c r="E25" s="16"/>
      <c r="F25" s="16"/>
      <c r="G25" s="16"/>
      <c r="H25" s="16"/>
      <c r="I25" s="16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</row>
    <row r="26" spans="1:39">
      <c r="A26" s="16"/>
      <c r="B26" s="84"/>
      <c r="C26" s="84"/>
      <c r="D26" s="16"/>
      <c r="E26" s="16"/>
      <c r="F26" s="16"/>
      <c r="G26" s="16"/>
      <c r="H26" s="16"/>
      <c r="I26" s="16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</row>
    <row r="27" spans="1:39">
      <c r="A27" s="16"/>
      <c r="B27" s="84"/>
      <c r="C27" s="84"/>
      <c r="D27" s="16"/>
      <c r="E27" s="16"/>
      <c r="F27" s="16"/>
      <c r="G27" s="16"/>
      <c r="H27" s="16"/>
      <c r="I27" s="16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</row>
    <row r="28" spans="1:39">
      <c r="A28" s="16"/>
      <c r="B28" s="84"/>
      <c r="C28" s="84"/>
      <c r="D28" s="16"/>
      <c r="E28" s="16"/>
      <c r="F28" s="16"/>
      <c r="G28" s="16"/>
      <c r="H28" s="16"/>
      <c r="I28" s="16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</row>
    <row r="29" spans="1:39">
      <c r="A29" s="16"/>
      <c r="B29" s="84"/>
      <c r="C29" s="84"/>
      <c r="D29" s="16"/>
      <c r="E29" s="16"/>
      <c r="F29" s="16"/>
      <c r="G29" s="16"/>
      <c r="H29" s="16"/>
      <c r="I29" s="16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</row>
    <row r="30" spans="1:39">
      <c r="A30" s="16"/>
      <c r="B30" s="84"/>
      <c r="C30" s="84"/>
      <c r="D30" s="16"/>
      <c r="E30" s="16"/>
      <c r="F30" s="16"/>
      <c r="G30" s="16"/>
      <c r="H30" s="16"/>
      <c r="I30" s="16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</row>
    <row r="31" spans="1:39">
      <c r="A31" s="16"/>
      <c r="B31" s="84"/>
      <c r="C31" s="84"/>
      <c r="D31" s="16"/>
      <c r="E31" s="16"/>
      <c r="F31" s="16"/>
      <c r="G31" s="16"/>
      <c r="H31" s="16"/>
      <c r="I31" s="16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</row>
    <row r="32" spans="1:39">
      <c r="A32" s="16"/>
      <c r="B32" s="84"/>
      <c r="C32" s="84"/>
      <c r="D32" s="16"/>
      <c r="E32" s="16"/>
      <c r="F32" s="16"/>
      <c r="G32" s="16"/>
      <c r="H32" s="16"/>
      <c r="I32" s="16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</row>
    <row r="33" spans="1:39">
      <c r="A33" s="16"/>
      <c r="B33" s="84"/>
      <c r="C33" s="84"/>
      <c r="D33" s="16"/>
      <c r="E33" s="16"/>
      <c r="F33" s="16"/>
      <c r="G33" s="16"/>
      <c r="H33" s="16"/>
      <c r="I33" s="16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</row>
  </sheetData>
  <mergeCells count="12">
    <mergeCell ref="U1:W1"/>
    <mergeCell ref="U3:U4"/>
    <mergeCell ref="V3:V4"/>
    <mergeCell ref="W3:W4"/>
    <mergeCell ref="A1:C1"/>
    <mergeCell ref="A3:A4"/>
    <mergeCell ref="B3:B4"/>
    <mergeCell ref="C3:C4"/>
    <mergeCell ref="K1:M1"/>
    <mergeCell ref="K3:K4"/>
    <mergeCell ref="L3:L4"/>
    <mergeCell ref="M3:M4"/>
  </mergeCells>
  <conditionalFormatting sqref="E4:H4">
    <cfRule type="cellIs" dxfId="206" priority="30" operator="greaterThan">
      <formula>1</formula>
    </cfRule>
    <cfRule type="cellIs" dxfId="205" priority="31" operator="equal">
      <formula>1</formula>
    </cfRule>
    <cfRule type="cellIs" dxfId="204" priority="32" operator="equal">
      <formula>0</formula>
    </cfRule>
  </conditionalFormatting>
  <conditionalFormatting sqref="B5:B18">
    <cfRule type="cellIs" dxfId="203" priority="15" operator="equal">
      <formula>4</formula>
    </cfRule>
    <cfRule type="cellIs" dxfId="202" priority="16" operator="equal">
      <formula>3</formula>
    </cfRule>
    <cfRule type="cellIs" dxfId="201" priority="17" operator="equal">
      <formula>2</formula>
    </cfRule>
    <cfRule type="cellIs" dxfId="200" priority="18" operator="equal">
      <formula>1</formula>
    </cfRule>
  </conditionalFormatting>
  <conditionalFormatting sqref="O4:R4">
    <cfRule type="cellIs" dxfId="199" priority="23" operator="greaterThan">
      <formula>1</formula>
    </cfRule>
    <cfRule type="cellIs" dxfId="198" priority="24" operator="equal">
      <formula>1</formula>
    </cfRule>
    <cfRule type="cellIs" dxfId="197" priority="25" operator="equal">
      <formula>0</formula>
    </cfRule>
  </conditionalFormatting>
  <conditionalFormatting sqref="L5:L18">
    <cfRule type="cellIs" dxfId="196" priority="11" operator="equal">
      <formula>4</formula>
    </cfRule>
    <cfRule type="cellIs" dxfId="195" priority="12" operator="equal">
      <formula>3</formula>
    </cfRule>
    <cfRule type="cellIs" dxfId="194" priority="13" operator="equal">
      <formula>2</formula>
    </cfRule>
    <cfRule type="cellIs" dxfId="193" priority="14" operator="equal">
      <formula>1</formula>
    </cfRule>
  </conditionalFormatting>
  <conditionalFormatting sqref="Y4:AB4">
    <cfRule type="cellIs" dxfId="192" priority="1" operator="greaterThan">
      <formula>1</formula>
    </cfRule>
    <cfRule type="cellIs" dxfId="191" priority="2" operator="equal">
      <formula>1</formula>
    </cfRule>
    <cfRule type="cellIs" dxfId="190" priority="3" operator="equal">
      <formula>0</formula>
    </cfRule>
  </conditionalFormatting>
  <conditionalFormatting sqref="V5:V18">
    <cfRule type="cellIs" dxfId="189" priority="4" operator="equal">
      <formula>4</formula>
    </cfRule>
    <cfRule type="cellIs" dxfId="188" priority="5" operator="equal">
      <formula>3</formula>
    </cfRule>
    <cfRule type="cellIs" dxfId="187" priority="6" operator="equal">
      <formula>2</formula>
    </cfRule>
    <cfRule type="cellIs" dxfId="186" priority="7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BP34"/>
  <sheetViews>
    <sheetView workbookViewId="0">
      <selection activeCell="H9" sqref="H9"/>
    </sheetView>
  </sheetViews>
  <sheetFormatPr baseColWidth="10" defaultColWidth="7.85546875" defaultRowHeight="15"/>
  <cols>
    <col min="1" max="1" width="15.7109375" style="1" bestFit="1" customWidth="1"/>
    <col min="2" max="2" width="8.85546875" style="2" bestFit="1" customWidth="1"/>
    <col min="3" max="3" width="12" style="2" customWidth="1"/>
    <col min="4" max="4" width="10.42578125" style="1" customWidth="1"/>
    <col min="5" max="6" width="6.28515625" style="1" customWidth="1"/>
    <col min="7" max="7" width="6" style="1" customWidth="1"/>
    <col min="8" max="8" width="5.7109375" style="1" customWidth="1"/>
    <col min="9" max="67" width="7.85546875" style="1"/>
    <col min="68" max="68" width="7.85546875" style="10"/>
    <col min="69" max="16384" width="7.85546875" style="1"/>
  </cols>
  <sheetData>
    <row r="1" spans="1:38" ht="18.75">
      <c r="A1" s="266" t="s">
        <v>1</v>
      </c>
      <c r="B1" s="266"/>
      <c r="C1" s="266"/>
      <c r="D1" s="124"/>
      <c r="E1" s="124"/>
      <c r="F1" s="12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ht="7.5" customHeight="1" thickBot="1">
      <c r="A2" s="17"/>
      <c r="B2" s="42"/>
      <c r="C2" s="42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38" ht="33.75" customHeight="1" thickBot="1">
      <c r="A3" s="262" t="s">
        <v>25</v>
      </c>
      <c r="B3" s="262" t="s">
        <v>39</v>
      </c>
      <c r="C3" s="264" t="s">
        <v>41</v>
      </c>
      <c r="D3" s="171" t="s">
        <v>51</v>
      </c>
      <c r="E3" s="43" t="s">
        <v>43</v>
      </c>
      <c r="F3" s="43" t="s">
        <v>44</v>
      </c>
      <c r="G3" s="43" t="s">
        <v>45</v>
      </c>
      <c r="H3" s="44" t="s">
        <v>81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38" ht="15.75" thickBot="1">
      <c r="A4" s="263"/>
      <c r="B4" s="263"/>
      <c r="C4" s="265"/>
      <c r="D4" s="123">
        <f>SUM(D5:D18)</f>
        <v>20</v>
      </c>
      <c r="E4" s="13">
        <f>SUM(E5:E18)</f>
        <v>1</v>
      </c>
      <c r="F4" s="14">
        <f>SUM(F5:F18)</f>
        <v>1</v>
      </c>
      <c r="G4" s="14">
        <f>SUM(G5:G18)</f>
        <v>1</v>
      </c>
      <c r="H4" s="15">
        <f>SUM(H5:H18)</f>
        <v>1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t="19.5" thickBot="1">
      <c r="A5" s="64" t="s">
        <v>26</v>
      </c>
      <c r="B5" s="40">
        <f>IF($D$4&gt;0,RANK($D5,$D$5:$D$18,),"")</f>
        <v>4</v>
      </c>
      <c r="C5" s="39">
        <f>(IF(D5&gt;0,1,0))*((IF(B5=1,10,0))+(IF(B5=2,6,0))+(IF(B5=3,3,0))+(IF(B5=4,1,0)))</f>
        <v>0</v>
      </c>
      <c r="D5" s="6">
        <f>SUM((E5)*10+(F5)*6+(G5)*3+(H5)*1)</f>
        <v>0</v>
      </c>
      <c r="E5" s="7"/>
      <c r="F5" s="8"/>
      <c r="G5" s="8"/>
      <c r="H5" s="9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ht="19.5" thickBot="1">
      <c r="A6" s="65" t="s">
        <v>27</v>
      </c>
      <c r="B6" s="45">
        <f t="shared" ref="B6:B18" si="0">IF($D$4&gt;0,RANK($D6,$D$5:$D$18,),"")</f>
        <v>4</v>
      </c>
      <c r="C6" s="45">
        <f t="shared" ref="C6:C18" si="1">(IF(D6&gt;0,1,0))*((IF(B6=1,10,0))+(IF(B6=2,6,0))+(IF(B6=3,3,0))+(IF(B6=4,1,0)))</f>
        <v>0</v>
      </c>
      <c r="D6" s="46">
        <f t="shared" ref="D6:D18" si="2">SUM((E6)*10+(F6)*6+(G6)*3+(H6)*1)</f>
        <v>0</v>
      </c>
      <c r="E6" s="47"/>
      <c r="F6" s="48"/>
      <c r="G6" s="48"/>
      <c r="H6" s="49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19.5" thickBot="1">
      <c r="A7" s="64" t="s">
        <v>28</v>
      </c>
      <c r="B7" s="40">
        <f t="shared" si="0"/>
        <v>3</v>
      </c>
      <c r="C7" s="39">
        <f t="shared" si="1"/>
        <v>3</v>
      </c>
      <c r="D7" s="6">
        <f t="shared" si="2"/>
        <v>1</v>
      </c>
      <c r="E7" s="7"/>
      <c r="F7" s="8"/>
      <c r="G7" s="8"/>
      <c r="H7" s="9">
        <v>1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t="19.5" thickBot="1">
      <c r="A8" s="93" t="s">
        <v>29</v>
      </c>
      <c r="B8" s="45">
        <f t="shared" si="0"/>
        <v>4</v>
      </c>
      <c r="C8" s="45">
        <f t="shared" si="1"/>
        <v>0</v>
      </c>
      <c r="D8" s="46">
        <f t="shared" si="2"/>
        <v>0</v>
      </c>
      <c r="E8" s="47"/>
      <c r="F8" s="48"/>
      <c r="G8" s="48"/>
      <c r="H8" s="49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t="19.5" thickBot="1">
      <c r="A9" s="64" t="s">
        <v>30</v>
      </c>
      <c r="B9" s="40">
        <f t="shared" si="0"/>
        <v>4</v>
      </c>
      <c r="C9" s="39">
        <f t="shared" si="1"/>
        <v>0</v>
      </c>
      <c r="D9" s="6">
        <f t="shared" si="2"/>
        <v>0</v>
      </c>
      <c r="E9" s="7"/>
      <c r="F9" s="8"/>
      <c r="G9" s="8"/>
      <c r="H9" s="9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ht="19.5" thickBot="1">
      <c r="A10" s="93" t="s">
        <v>31</v>
      </c>
      <c r="B10" s="45">
        <f t="shared" si="0"/>
        <v>4</v>
      </c>
      <c r="C10" s="45">
        <f t="shared" si="1"/>
        <v>0</v>
      </c>
      <c r="D10" s="46">
        <f t="shared" si="2"/>
        <v>0</v>
      </c>
      <c r="E10" s="47"/>
      <c r="F10" s="48"/>
      <c r="G10" s="48"/>
      <c r="H10" s="49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ht="19.5" thickBot="1">
      <c r="A11" s="64" t="s">
        <v>32</v>
      </c>
      <c r="B11" s="40">
        <f t="shared" si="0"/>
        <v>4</v>
      </c>
      <c r="C11" s="39">
        <f t="shared" si="1"/>
        <v>0</v>
      </c>
      <c r="D11" s="6">
        <f t="shared" si="2"/>
        <v>0</v>
      </c>
      <c r="E11" s="7"/>
      <c r="F11" s="8"/>
      <c r="G11" s="8"/>
      <c r="H11" s="9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ht="19.5" thickBot="1">
      <c r="A12" s="93" t="s">
        <v>33</v>
      </c>
      <c r="B12" s="45">
        <f t="shared" si="0"/>
        <v>2</v>
      </c>
      <c r="C12" s="45">
        <f t="shared" si="1"/>
        <v>6</v>
      </c>
      <c r="D12" s="46">
        <f t="shared" si="2"/>
        <v>6</v>
      </c>
      <c r="E12" s="47"/>
      <c r="F12" s="48">
        <v>1</v>
      </c>
      <c r="G12" s="48"/>
      <c r="H12" s="49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ht="19.5" thickBot="1">
      <c r="A13" s="64" t="s">
        <v>35</v>
      </c>
      <c r="B13" s="40">
        <f t="shared" si="0"/>
        <v>4</v>
      </c>
      <c r="C13" s="39">
        <f t="shared" si="1"/>
        <v>0</v>
      </c>
      <c r="D13" s="6">
        <f t="shared" si="2"/>
        <v>0</v>
      </c>
      <c r="E13" s="7"/>
      <c r="F13" s="8"/>
      <c r="G13" s="8"/>
      <c r="H13" s="9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ht="19.5" thickBot="1">
      <c r="A14" s="93" t="s">
        <v>34</v>
      </c>
      <c r="B14" s="45">
        <f t="shared" si="0"/>
        <v>4</v>
      </c>
      <c r="C14" s="45">
        <f t="shared" si="1"/>
        <v>0</v>
      </c>
      <c r="D14" s="46">
        <f t="shared" si="2"/>
        <v>0</v>
      </c>
      <c r="E14" s="47"/>
      <c r="F14" s="48"/>
      <c r="G14" s="48"/>
      <c r="H14" s="49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ht="19.5" thickBot="1">
      <c r="A15" s="64" t="s">
        <v>40</v>
      </c>
      <c r="B15" s="40">
        <f t="shared" si="0"/>
        <v>4</v>
      </c>
      <c r="C15" s="39">
        <f t="shared" si="1"/>
        <v>0</v>
      </c>
      <c r="D15" s="6">
        <f t="shared" si="2"/>
        <v>0</v>
      </c>
      <c r="E15" s="7"/>
      <c r="F15" s="8"/>
      <c r="G15" s="8"/>
      <c r="H15" s="9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ht="19.5" thickBot="1">
      <c r="A16" s="93" t="s">
        <v>38</v>
      </c>
      <c r="B16" s="45">
        <f t="shared" si="0"/>
        <v>1</v>
      </c>
      <c r="C16" s="45">
        <f t="shared" si="1"/>
        <v>10</v>
      </c>
      <c r="D16" s="46">
        <f t="shared" si="2"/>
        <v>13</v>
      </c>
      <c r="E16" s="47">
        <v>1</v>
      </c>
      <c r="F16" s="48"/>
      <c r="G16" s="48">
        <v>1</v>
      </c>
      <c r="H16" s="49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ht="19.5" thickBot="1">
      <c r="A17" s="64" t="s">
        <v>36</v>
      </c>
      <c r="B17" s="40">
        <f t="shared" si="0"/>
        <v>4</v>
      </c>
      <c r="C17" s="39">
        <f t="shared" si="1"/>
        <v>0</v>
      </c>
      <c r="D17" s="6">
        <f t="shared" si="2"/>
        <v>0</v>
      </c>
      <c r="E17" s="7"/>
      <c r="F17" s="8"/>
      <c r="G17" s="8"/>
      <c r="H17" s="9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ht="19.5" thickBot="1">
      <c r="A18" s="143" t="s">
        <v>37</v>
      </c>
      <c r="B18" s="45">
        <f t="shared" si="0"/>
        <v>4</v>
      </c>
      <c r="C18" s="45">
        <f t="shared" si="1"/>
        <v>0</v>
      </c>
      <c r="D18" s="121">
        <f t="shared" si="2"/>
        <v>0</v>
      </c>
      <c r="E18" s="54"/>
      <c r="F18" s="55"/>
      <c r="G18" s="55"/>
      <c r="H18" s="122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>
      <c r="A19" s="17"/>
      <c r="B19" s="42"/>
      <c r="C19" s="4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>
      <c r="A20" s="17"/>
      <c r="B20" s="42"/>
      <c r="C20" s="4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>
      <c r="A21" s="17"/>
      <c r="B21" s="42"/>
      <c r="C21" s="4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>
      <c r="A22" s="17"/>
      <c r="B22" s="42"/>
      <c r="C22" s="4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>
      <c r="A23" s="17"/>
      <c r="B23" s="42"/>
      <c r="C23" s="4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>
      <c r="A24" s="17"/>
      <c r="B24" s="42"/>
      <c r="C24" s="4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>
      <c r="A25" s="17"/>
      <c r="B25" s="42"/>
      <c r="C25" s="4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>
      <c r="A26" s="17"/>
      <c r="B26" s="42"/>
      <c r="C26" s="4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>
      <c r="A27" s="17"/>
      <c r="B27" s="42"/>
      <c r="C27" s="4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>
      <c r="A28" s="17"/>
      <c r="B28" s="42"/>
      <c r="C28" s="4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>
      <c r="A29" s="17"/>
      <c r="B29" s="42"/>
      <c r="C29" s="4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>
      <c r="A30" s="17"/>
      <c r="B30" s="42"/>
      <c r="C30" s="4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>
      <c r="A31" s="17"/>
      <c r="B31" s="42"/>
      <c r="C31" s="4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>
      <c r="A32" s="17"/>
      <c r="B32" s="42"/>
      <c r="C32" s="4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>
      <c r="A33" s="17"/>
      <c r="B33" s="42"/>
      <c r="C33" s="4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>
      <c r="A34" s="17"/>
      <c r="B34" s="42"/>
      <c r="C34" s="42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</sheetData>
  <mergeCells count="4">
    <mergeCell ref="A1:C1"/>
    <mergeCell ref="A3:A4"/>
    <mergeCell ref="B3:B4"/>
    <mergeCell ref="C3:C4"/>
  </mergeCells>
  <conditionalFormatting sqref="E4:H4">
    <cfRule type="cellIs" dxfId="185" priority="9" operator="greaterThan">
      <formula>1</formula>
    </cfRule>
    <cfRule type="cellIs" dxfId="184" priority="10" operator="equal">
      <formula>1</formula>
    </cfRule>
    <cfRule type="cellIs" dxfId="183" priority="11" operator="equal">
      <formula>0</formula>
    </cfRule>
  </conditionalFormatting>
  <conditionalFormatting sqref="B5:B18">
    <cfRule type="cellIs" dxfId="182" priority="1" operator="equal">
      <formula>4</formula>
    </cfRule>
    <cfRule type="cellIs" dxfId="181" priority="2" operator="equal">
      <formula>3</formula>
    </cfRule>
    <cfRule type="cellIs" dxfId="180" priority="3" operator="equal">
      <formula>2</formula>
    </cfRule>
    <cfRule type="cellIs" dxfId="179" priority="4" operator="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BN46"/>
  <sheetViews>
    <sheetView topLeftCell="A22" zoomScale="90" zoomScaleNormal="90" workbookViewId="0">
      <pane xSplit="1" topLeftCell="B1" activePane="topRight" state="frozen"/>
      <selection pane="topRight" activeCell="Q21" sqref="Q21"/>
    </sheetView>
  </sheetViews>
  <sheetFormatPr baseColWidth="10" defaultRowHeight="15"/>
  <cols>
    <col min="1" max="1" width="15.7109375" style="1" bestFit="1" customWidth="1"/>
    <col min="2" max="2" width="8.85546875" style="1" bestFit="1" customWidth="1"/>
    <col min="3" max="3" width="11.42578125" style="1"/>
    <col min="4" max="4" width="10.42578125" style="1" customWidth="1"/>
    <col min="5" max="7" width="3.140625" style="1" bestFit="1" customWidth="1"/>
    <col min="8" max="8" width="3.140625" style="56" bestFit="1" customWidth="1"/>
    <col min="9" max="12" width="3.140625" style="1" bestFit="1" customWidth="1"/>
    <col min="13" max="13" width="3.140625" style="1" customWidth="1"/>
    <col min="14" max="29" width="3.140625" style="1" bestFit="1" customWidth="1"/>
    <col min="30" max="52" width="3" style="1" bestFit="1" customWidth="1"/>
    <col min="53" max="53" width="6.28515625" customWidth="1"/>
    <col min="54" max="57" width="11.42578125" style="1"/>
    <col min="58" max="62" width="11.42578125" style="1" hidden="1" customWidth="1"/>
    <col min="63" max="63" width="0" hidden="1" customWidth="1"/>
    <col min="67" max="16384" width="11.42578125" style="1"/>
  </cols>
  <sheetData>
    <row r="1" spans="1:61" ht="18.75">
      <c r="A1" s="69"/>
      <c r="B1" s="300" t="s">
        <v>67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</row>
    <row r="2" spans="1:61" ht="8.25" customHeight="1" thickBot="1">
      <c r="A2" s="16"/>
      <c r="B2" s="16"/>
      <c r="C2" s="16"/>
      <c r="D2" s="16"/>
      <c r="E2" s="16"/>
      <c r="F2" s="16"/>
      <c r="G2" s="16"/>
      <c r="H2" s="8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61" ht="16.5" customHeight="1" thickBot="1">
      <c r="A3" s="291" t="s">
        <v>25</v>
      </c>
      <c r="B3" s="291" t="s">
        <v>56</v>
      </c>
      <c r="C3" s="294" t="s">
        <v>41</v>
      </c>
      <c r="D3" s="294" t="s">
        <v>51</v>
      </c>
      <c r="E3" s="267" t="s">
        <v>64</v>
      </c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9"/>
      <c r="U3" s="267" t="s">
        <v>65</v>
      </c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9"/>
      <c r="AK3" s="267" t="s">
        <v>66</v>
      </c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9"/>
      <c r="BA3" s="16"/>
      <c r="BB3" s="16"/>
      <c r="BC3" s="16"/>
      <c r="BD3" s="16"/>
      <c r="BE3" s="16"/>
    </row>
    <row r="4" spans="1:61" ht="16.5" customHeight="1" thickBot="1">
      <c r="A4" s="292"/>
      <c r="B4" s="292"/>
      <c r="C4" s="295"/>
      <c r="D4" s="295"/>
      <c r="E4" s="270" t="s">
        <v>20</v>
      </c>
      <c r="F4" s="271"/>
      <c r="G4" s="271"/>
      <c r="H4" s="272"/>
      <c r="I4" s="270" t="s">
        <v>16</v>
      </c>
      <c r="J4" s="271"/>
      <c r="K4" s="271"/>
      <c r="L4" s="272"/>
      <c r="M4" s="270" t="s">
        <v>17</v>
      </c>
      <c r="N4" s="271"/>
      <c r="O4" s="271"/>
      <c r="P4" s="272"/>
      <c r="Q4" s="270" t="s">
        <v>19</v>
      </c>
      <c r="R4" s="271"/>
      <c r="S4" s="271"/>
      <c r="T4" s="272"/>
      <c r="U4" s="270" t="s">
        <v>20</v>
      </c>
      <c r="V4" s="271"/>
      <c r="W4" s="271"/>
      <c r="X4" s="272"/>
      <c r="Y4" s="270" t="s">
        <v>16</v>
      </c>
      <c r="Z4" s="271"/>
      <c r="AA4" s="271"/>
      <c r="AB4" s="272"/>
      <c r="AC4" s="270" t="s">
        <v>17</v>
      </c>
      <c r="AD4" s="271"/>
      <c r="AE4" s="271"/>
      <c r="AF4" s="272"/>
      <c r="AG4" s="270" t="s">
        <v>19</v>
      </c>
      <c r="AH4" s="271"/>
      <c r="AI4" s="271"/>
      <c r="AJ4" s="272"/>
      <c r="AK4" s="270" t="s">
        <v>20</v>
      </c>
      <c r="AL4" s="271"/>
      <c r="AM4" s="271"/>
      <c r="AN4" s="272"/>
      <c r="AO4" s="270" t="s">
        <v>16</v>
      </c>
      <c r="AP4" s="271"/>
      <c r="AQ4" s="271"/>
      <c r="AR4" s="272"/>
      <c r="AS4" s="270" t="s">
        <v>17</v>
      </c>
      <c r="AT4" s="271"/>
      <c r="AU4" s="271"/>
      <c r="AV4" s="272"/>
      <c r="AW4" s="270" t="s">
        <v>19</v>
      </c>
      <c r="AX4" s="271"/>
      <c r="AY4" s="271"/>
      <c r="AZ4" s="272"/>
      <c r="BA4" s="16"/>
      <c r="BB4" s="16"/>
      <c r="BC4" s="16"/>
      <c r="BD4" s="16"/>
      <c r="BE4" s="16"/>
      <c r="BF4" s="60" t="s">
        <v>52</v>
      </c>
      <c r="BG4" s="61" t="s">
        <v>53</v>
      </c>
      <c r="BH4" s="61" t="s">
        <v>54</v>
      </c>
      <c r="BI4" s="62" t="s">
        <v>55</v>
      </c>
    </row>
    <row r="5" spans="1:61" ht="15.75" thickBot="1">
      <c r="A5" s="292"/>
      <c r="B5" s="292"/>
      <c r="C5" s="295"/>
      <c r="D5" s="295"/>
      <c r="E5" s="78" t="s">
        <v>43</v>
      </c>
      <c r="F5" s="79" t="s">
        <v>44</v>
      </c>
      <c r="G5" s="79" t="s">
        <v>45</v>
      </c>
      <c r="H5" s="80" t="s">
        <v>18</v>
      </c>
      <c r="I5" s="81" t="s">
        <v>43</v>
      </c>
      <c r="J5" s="82" t="s">
        <v>44</v>
      </c>
      <c r="K5" s="82" t="s">
        <v>45</v>
      </c>
      <c r="L5" s="83" t="s">
        <v>18</v>
      </c>
      <c r="M5" s="81" t="s">
        <v>43</v>
      </c>
      <c r="N5" s="82" t="s">
        <v>44</v>
      </c>
      <c r="O5" s="82" t="s">
        <v>45</v>
      </c>
      <c r="P5" s="83" t="s">
        <v>18</v>
      </c>
      <c r="Q5" s="81" t="s">
        <v>43</v>
      </c>
      <c r="R5" s="82" t="s">
        <v>44</v>
      </c>
      <c r="S5" s="82" t="s">
        <v>45</v>
      </c>
      <c r="T5" s="83" t="s">
        <v>18</v>
      </c>
      <c r="U5" s="81" t="s">
        <v>43</v>
      </c>
      <c r="V5" s="82" t="s">
        <v>44</v>
      </c>
      <c r="W5" s="82" t="s">
        <v>45</v>
      </c>
      <c r="X5" s="83" t="s">
        <v>18</v>
      </c>
      <c r="Y5" s="81" t="s">
        <v>43</v>
      </c>
      <c r="Z5" s="82" t="s">
        <v>44</v>
      </c>
      <c r="AA5" s="82" t="s">
        <v>45</v>
      </c>
      <c r="AB5" s="83" t="s">
        <v>18</v>
      </c>
      <c r="AC5" s="81" t="s">
        <v>43</v>
      </c>
      <c r="AD5" s="82" t="s">
        <v>44</v>
      </c>
      <c r="AE5" s="82" t="s">
        <v>45</v>
      </c>
      <c r="AF5" s="83" t="s">
        <v>18</v>
      </c>
      <c r="AG5" s="81" t="s">
        <v>43</v>
      </c>
      <c r="AH5" s="82" t="s">
        <v>44</v>
      </c>
      <c r="AI5" s="82" t="s">
        <v>45</v>
      </c>
      <c r="AJ5" s="83" t="s">
        <v>18</v>
      </c>
      <c r="AK5" s="78" t="s">
        <v>43</v>
      </c>
      <c r="AL5" s="79" t="s">
        <v>44</v>
      </c>
      <c r="AM5" s="79" t="s">
        <v>45</v>
      </c>
      <c r="AN5" s="80" t="s">
        <v>18</v>
      </c>
      <c r="AO5" s="81" t="s">
        <v>43</v>
      </c>
      <c r="AP5" s="82" t="s">
        <v>44</v>
      </c>
      <c r="AQ5" s="82" t="s">
        <v>45</v>
      </c>
      <c r="AR5" s="83" t="s">
        <v>18</v>
      </c>
      <c r="AS5" s="81" t="s">
        <v>43</v>
      </c>
      <c r="AT5" s="82" t="s">
        <v>44</v>
      </c>
      <c r="AU5" s="82" t="s">
        <v>45</v>
      </c>
      <c r="AV5" s="83" t="s">
        <v>18</v>
      </c>
      <c r="AW5" s="81" t="s">
        <v>43</v>
      </c>
      <c r="AX5" s="82" t="s">
        <v>44</v>
      </c>
      <c r="AY5" s="82" t="s">
        <v>45</v>
      </c>
      <c r="AZ5" s="83" t="s">
        <v>18</v>
      </c>
      <c r="BA5" s="16"/>
      <c r="BB5" s="16"/>
      <c r="BC5" s="16"/>
      <c r="BD5" s="16"/>
      <c r="BE5" s="16"/>
      <c r="BF5" s="37">
        <v>1</v>
      </c>
      <c r="BG5" s="37">
        <v>2</v>
      </c>
      <c r="BH5" s="37">
        <v>3</v>
      </c>
      <c r="BI5" s="38">
        <v>4</v>
      </c>
    </row>
    <row r="6" spans="1:61" ht="15.75" thickBot="1">
      <c r="A6" s="293"/>
      <c r="B6" s="293"/>
      <c r="C6" s="296"/>
      <c r="D6" s="296"/>
      <c r="E6" s="112">
        <f t="shared" ref="E6:AZ6" si="0">SUM(E7:E20)</f>
        <v>1</v>
      </c>
      <c r="F6" s="111">
        <f t="shared" si="0"/>
        <v>1</v>
      </c>
      <c r="G6" s="111">
        <f t="shared" si="0"/>
        <v>1</v>
      </c>
      <c r="H6" s="111">
        <f t="shared" si="0"/>
        <v>1</v>
      </c>
      <c r="I6" s="111">
        <f t="shared" si="0"/>
        <v>1</v>
      </c>
      <c r="J6" s="111">
        <f t="shared" si="0"/>
        <v>1</v>
      </c>
      <c r="K6" s="111">
        <f t="shared" si="0"/>
        <v>1</v>
      </c>
      <c r="L6" s="111">
        <f t="shared" si="0"/>
        <v>1</v>
      </c>
      <c r="M6" s="111">
        <f t="shared" si="0"/>
        <v>1</v>
      </c>
      <c r="N6" s="111">
        <f t="shared" si="0"/>
        <v>1</v>
      </c>
      <c r="O6" s="111">
        <f t="shared" si="0"/>
        <v>2</v>
      </c>
      <c r="P6" s="111">
        <f t="shared" si="0"/>
        <v>1</v>
      </c>
      <c r="Q6" s="111">
        <f t="shared" si="0"/>
        <v>1</v>
      </c>
      <c r="R6" s="111">
        <f t="shared" si="0"/>
        <v>1</v>
      </c>
      <c r="S6" s="111">
        <f t="shared" si="0"/>
        <v>1</v>
      </c>
      <c r="T6" s="111">
        <f t="shared" si="0"/>
        <v>1</v>
      </c>
      <c r="U6" s="111">
        <f t="shared" si="0"/>
        <v>1</v>
      </c>
      <c r="V6" s="111">
        <f t="shared" si="0"/>
        <v>1</v>
      </c>
      <c r="W6" s="111">
        <f t="shared" si="0"/>
        <v>1</v>
      </c>
      <c r="X6" s="111">
        <f t="shared" si="0"/>
        <v>1</v>
      </c>
      <c r="Y6" s="111">
        <f t="shared" si="0"/>
        <v>1</v>
      </c>
      <c r="Z6" s="111">
        <f t="shared" si="0"/>
        <v>1</v>
      </c>
      <c r="AA6" s="111">
        <f t="shared" si="0"/>
        <v>1</v>
      </c>
      <c r="AB6" s="111">
        <f t="shared" si="0"/>
        <v>1</v>
      </c>
      <c r="AC6" s="111">
        <f t="shared" si="0"/>
        <v>1</v>
      </c>
      <c r="AD6" s="111">
        <f t="shared" si="0"/>
        <v>1</v>
      </c>
      <c r="AE6" s="111">
        <f t="shared" si="0"/>
        <v>1</v>
      </c>
      <c r="AF6" s="111">
        <f t="shared" si="0"/>
        <v>1</v>
      </c>
      <c r="AG6" s="111">
        <f t="shared" si="0"/>
        <v>0</v>
      </c>
      <c r="AH6" s="111">
        <f t="shared" si="0"/>
        <v>0</v>
      </c>
      <c r="AI6" s="111">
        <f t="shared" si="0"/>
        <v>0</v>
      </c>
      <c r="AJ6" s="111">
        <f t="shared" si="0"/>
        <v>0</v>
      </c>
      <c r="AK6" s="111">
        <f t="shared" si="0"/>
        <v>1</v>
      </c>
      <c r="AL6" s="111">
        <f t="shared" si="0"/>
        <v>1</v>
      </c>
      <c r="AM6" s="111">
        <f t="shared" si="0"/>
        <v>1</v>
      </c>
      <c r="AN6" s="111">
        <f t="shared" si="0"/>
        <v>1</v>
      </c>
      <c r="AO6" s="111">
        <f t="shared" si="0"/>
        <v>1</v>
      </c>
      <c r="AP6" s="111">
        <f t="shared" si="0"/>
        <v>1</v>
      </c>
      <c r="AQ6" s="111">
        <f t="shared" si="0"/>
        <v>1</v>
      </c>
      <c r="AR6" s="111">
        <f t="shared" si="0"/>
        <v>1</v>
      </c>
      <c r="AS6" s="111">
        <f t="shared" si="0"/>
        <v>0</v>
      </c>
      <c r="AT6" s="111">
        <f t="shared" si="0"/>
        <v>0</v>
      </c>
      <c r="AU6" s="111">
        <f t="shared" si="0"/>
        <v>0</v>
      </c>
      <c r="AV6" s="111">
        <f t="shared" si="0"/>
        <v>0</v>
      </c>
      <c r="AW6" s="111">
        <f t="shared" si="0"/>
        <v>0</v>
      </c>
      <c r="AX6" s="111">
        <f t="shared" si="0"/>
        <v>0</v>
      </c>
      <c r="AY6" s="111">
        <f t="shared" si="0"/>
        <v>0</v>
      </c>
      <c r="AZ6" s="111">
        <f t="shared" si="0"/>
        <v>0</v>
      </c>
      <c r="BA6" s="16"/>
      <c r="BB6" s="16"/>
      <c r="BC6" s="16"/>
      <c r="BD6" s="16"/>
      <c r="BE6" s="16"/>
      <c r="BF6" s="37"/>
      <c r="BG6" s="37"/>
      <c r="BH6" s="37"/>
      <c r="BI6" s="38"/>
    </row>
    <row r="7" spans="1:61" ht="19.5" thickBot="1">
      <c r="A7" s="64" t="s">
        <v>26</v>
      </c>
      <c r="B7" s="40">
        <f t="shared" ref="B7:B20" si="1">IF($BJ$20&gt;0,RANK($D7,$D$7:$D$20,),"")</f>
        <v>3</v>
      </c>
      <c r="C7" s="36">
        <f>(IF(D7&gt;0,1,0))*((IF(B7=1,10,0))+(IF(B7=2,6,0))+(IF(B7=3,3,0))+(IF(B7=4,1,0)))</f>
        <v>3</v>
      </c>
      <c r="D7" s="63">
        <f t="shared" ref="D7:D20" si="2">SUM(BF7:BI7)</f>
        <v>27</v>
      </c>
      <c r="E7" s="11"/>
      <c r="F7" s="12"/>
      <c r="G7" s="12"/>
      <c r="H7" s="51"/>
      <c r="I7" s="11"/>
      <c r="J7" s="12"/>
      <c r="K7" s="12"/>
      <c r="L7" s="51"/>
      <c r="M7" s="11"/>
      <c r="N7" s="12"/>
      <c r="O7" s="12">
        <v>1</v>
      </c>
      <c r="P7" s="51"/>
      <c r="Q7" s="11">
        <v>1</v>
      </c>
      <c r="R7" s="12"/>
      <c r="S7" s="12">
        <v>1</v>
      </c>
      <c r="T7" s="51">
        <v>1</v>
      </c>
      <c r="U7" s="11"/>
      <c r="V7" s="12"/>
      <c r="W7" s="12"/>
      <c r="X7" s="51"/>
      <c r="Y7" s="11"/>
      <c r="Z7" s="12"/>
      <c r="AA7" s="12"/>
      <c r="AB7" s="51"/>
      <c r="AC7" s="11"/>
      <c r="AD7" s="12"/>
      <c r="AE7" s="12"/>
      <c r="AF7" s="51"/>
      <c r="AG7" s="11"/>
      <c r="AH7" s="12"/>
      <c r="AI7" s="12"/>
      <c r="AJ7" s="51"/>
      <c r="AK7" s="11"/>
      <c r="AL7" s="12"/>
      <c r="AM7" s="12"/>
      <c r="AN7" s="51"/>
      <c r="AO7" s="11">
        <v>1</v>
      </c>
      <c r="AP7" s="12"/>
      <c r="AQ7" s="12"/>
      <c r="AR7" s="51"/>
      <c r="AS7" s="11"/>
      <c r="AT7" s="12"/>
      <c r="AU7" s="12"/>
      <c r="AV7" s="51"/>
      <c r="AW7" s="11"/>
      <c r="AX7" s="12"/>
      <c r="AY7" s="12"/>
      <c r="AZ7" s="51"/>
      <c r="BA7" s="16"/>
      <c r="BB7" s="16"/>
      <c r="BC7" s="16"/>
      <c r="BD7" s="16"/>
      <c r="BE7" s="16"/>
      <c r="BF7" s="52">
        <f>(SUM(E7,I7,M7,Q7,U7,Y7,AC7,AG7,AK7,AO7,AS7,AW7,)*10)</f>
        <v>20</v>
      </c>
      <c r="BG7" s="53">
        <f>(SUM(F7,J7,N7,R7,V7,Z7,AD7,AH7,AL7,AP7,AT7,AX7)*(6))</f>
        <v>0</v>
      </c>
      <c r="BH7" s="53">
        <f>(SUM(G7,K7,O7,S7,W7,AA7,AE7,AI7,AM7,AQ7,AU7,AY7)*3)</f>
        <v>6</v>
      </c>
      <c r="BI7" s="57">
        <f>(SUM(H7,L7,P7,T7,X7,AB7,AF7,AJ7,AN7,AR7,AV7,AZ7))</f>
        <v>1</v>
      </c>
    </row>
    <row r="8" spans="1:61" ht="19.5" thickBot="1">
      <c r="A8" s="73" t="s">
        <v>27</v>
      </c>
      <c r="B8" s="67">
        <f t="shared" si="1"/>
        <v>1</v>
      </c>
      <c r="C8" s="68">
        <f t="shared" ref="C8:C20" si="3">(IF(D8&gt;0,1,0))*((IF(B8=1,10,0))+(IF(B8=2,6,0))+(IF(B8=3,3,0))+(IF(B8=4,1,0)))</f>
        <v>10</v>
      </c>
      <c r="D8" s="69">
        <f t="shared" si="2"/>
        <v>32</v>
      </c>
      <c r="E8" s="74"/>
      <c r="F8" s="75"/>
      <c r="G8" s="75"/>
      <c r="H8" s="76"/>
      <c r="I8" s="74">
        <v>1</v>
      </c>
      <c r="J8" s="75">
        <v>1</v>
      </c>
      <c r="K8" s="75"/>
      <c r="L8" s="76"/>
      <c r="M8" s="74"/>
      <c r="N8" s="75"/>
      <c r="O8" s="75">
        <v>1</v>
      </c>
      <c r="P8" s="76"/>
      <c r="Q8" s="74"/>
      <c r="R8" s="75"/>
      <c r="S8" s="75"/>
      <c r="T8" s="76"/>
      <c r="U8" s="74"/>
      <c r="V8" s="75"/>
      <c r="W8" s="75"/>
      <c r="X8" s="76"/>
      <c r="Y8" s="74"/>
      <c r="Z8" s="75"/>
      <c r="AA8" s="75"/>
      <c r="AB8" s="76"/>
      <c r="AC8" s="74"/>
      <c r="AD8" s="75"/>
      <c r="AE8" s="75"/>
      <c r="AF8" s="76"/>
      <c r="AG8" s="74"/>
      <c r="AH8" s="75"/>
      <c r="AI8" s="75"/>
      <c r="AJ8" s="76"/>
      <c r="AK8" s="74">
        <v>1</v>
      </c>
      <c r="AL8" s="75"/>
      <c r="AM8" s="75">
        <v>1</v>
      </c>
      <c r="AN8" s="76"/>
      <c r="AO8" s="74"/>
      <c r="AP8" s="75"/>
      <c r="AQ8" s="75"/>
      <c r="AR8" s="76"/>
      <c r="AS8" s="74"/>
      <c r="AT8" s="75"/>
      <c r="AU8" s="75"/>
      <c r="AV8" s="76"/>
      <c r="AW8" s="74"/>
      <c r="AX8" s="75"/>
      <c r="AY8" s="75"/>
      <c r="AZ8" s="76"/>
      <c r="BA8" s="16"/>
      <c r="BB8" s="16"/>
      <c r="BC8" s="16"/>
      <c r="BD8" s="16"/>
      <c r="BE8" s="16"/>
      <c r="BF8" s="52">
        <f t="shared" ref="BF8:BF20" si="4">(SUM(E8,I8,M8,Q8,U8,Y8,AC8,AG8,AK8,AO8,AS8,AW8,)*10)</f>
        <v>20</v>
      </c>
      <c r="BG8" s="53">
        <f t="shared" ref="BG8:BG20" si="5">(SUM(F8,J8,N8,R8,V8,Z8,AD8,AH8,AL8,AP8,AT8,AX8)*(6))</f>
        <v>6</v>
      </c>
      <c r="BH8" s="53">
        <f t="shared" ref="BH8:BH20" si="6">(SUM(G8,K8,O8,S8,W8,AA8,AE8,AI8,AM8,AQ8,AU8,AY8)*3)</f>
        <v>6</v>
      </c>
      <c r="BI8" s="57">
        <f t="shared" ref="BI8:BI20" si="7">(SUM(H8,L8,P8,T8,X8,AB8,AF8,AJ8,AN8,AR8,AV8,AZ8))</f>
        <v>0</v>
      </c>
    </row>
    <row r="9" spans="1:61" ht="19.5" thickBot="1">
      <c r="A9" s="64" t="s">
        <v>28</v>
      </c>
      <c r="B9" s="40">
        <f t="shared" si="1"/>
        <v>5</v>
      </c>
      <c r="C9" s="36">
        <f t="shared" si="3"/>
        <v>0</v>
      </c>
      <c r="D9" s="63">
        <f t="shared" si="2"/>
        <v>25</v>
      </c>
      <c r="E9" s="11"/>
      <c r="F9" s="12"/>
      <c r="G9" s="12"/>
      <c r="H9" s="51">
        <v>1</v>
      </c>
      <c r="I9" s="11"/>
      <c r="J9" s="12"/>
      <c r="K9" s="12"/>
      <c r="L9" s="51"/>
      <c r="M9" s="11"/>
      <c r="N9" s="12"/>
      <c r="O9" s="12"/>
      <c r="P9" s="51"/>
      <c r="Q9" s="11"/>
      <c r="R9" s="12"/>
      <c r="S9" s="12"/>
      <c r="T9" s="51"/>
      <c r="U9" s="11">
        <v>1</v>
      </c>
      <c r="V9" s="12"/>
      <c r="W9" s="12">
        <v>1</v>
      </c>
      <c r="X9" s="51"/>
      <c r="Y9" s="11">
        <v>1</v>
      </c>
      <c r="Z9" s="12"/>
      <c r="AA9" s="12"/>
      <c r="AB9" s="51"/>
      <c r="AC9" s="11"/>
      <c r="AD9" s="12"/>
      <c r="AE9" s="12"/>
      <c r="AF9" s="51">
        <v>1</v>
      </c>
      <c r="AG9" s="11"/>
      <c r="AH9" s="12"/>
      <c r="AI9" s="12"/>
      <c r="AJ9" s="51"/>
      <c r="AK9" s="11"/>
      <c r="AL9" s="12"/>
      <c r="AM9" s="12"/>
      <c r="AN9" s="51"/>
      <c r="AO9" s="11"/>
      <c r="AP9" s="12"/>
      <c r="AQ9" s="12"/>
      <c r="AR9" s="51"/>
      <c r="AS9" s="11"/>
      <c r="AT9" s="12"/>
      <c r="AU9" s="12"/>
      <c r="AV9" s="51"/>
      <c r="AW9" s="11"/>
      <c r="AX9" s="12"/>
      <c r="AY9" s="12"/>
      <c r="AZ9" s="51"/>
      <c r="BA9" s="16"/>
      <c r="BB9" s="16"/>
      <c r="BC9" s="16"/>
      <c r="BD9" s="16"/>
      <c r="BE9" s="16"/>
      <c r="BF9" s="52">
        <f t="shared" si="4"/>
        <v>20</v>
      </c>
      <c r="BG9" s="53">
        <f t="shared" si="5"/>
        <v>0</v>
      </c>
      <c r="BH9" s="53">
        <f t="shared" si="6"/>
        <v>3</v>
      </c>
      <c r="BI9" s="57">
        <f t="shared" si="7"/>
        <v>2</v>
      </c>
    </row>
    <row r="10" spans="1:61" ht="19.5" thickBot="1">
      <c r="A10" s="73" t="s">
        <v>29</v>
      </c>
      <c r="B10" s="67">
        <f t="shared" si="1"/>
        <v>2</v>
      </c>
      <c r="C10" s="68">
        <f t="shared" si="3"/>
        <v>6</v>
      </c>
      <c r="D10" s="69">
        <f t="shared" si="2"/>
        <v>30</v>
      </c>
      <c r="E10" s="74">
        <v>1</v>
      </c>
      <c r="F10" s="75"/>
      <c r="G10" s="75"/>
      <c r="H10" s="76"/>
      <c r="I10" s="74"/>
      <c r="J10" s="75"/>
      <c r="K10" s="75"/>
      <c r="L10" s="76"/>
      <c r="M10" s="74">
        <v>1</v>
      </c>
      <c r="N10" s="75"/>
      <c r="O10" s="75"/>
      <c r="P10" s="76"/>
      <c r="Q10" s="74"/>
      <c r="R10" s="75"/>
      <c r="S10" s="75"/>
      <c r="T10" s="76"/>
      <c r="U10" s="74"/>
      <c r="V10" s="75"/>
      <c r="W10" s="75"/>
      <c r="X10" s="76"/>
      <c r="Y10" s="74"/>
      <c r="Z10" s="75">
        <v>1</v>
      </c>
      <c r="AA10" s="75">
        <v>1</v>
      </c>
      <c r="AB10" s="76"/>
      <c r="AC10" s="74"/>
      <c r="AD10" s="75"/>
      <c r="AE10" s="75"/>
      <c r="AF10" s="76"/>
      <c r="AG10" s="74"/>
      <c r="AH10" s="75"/>
      <c r="AI10" s="75"/>
      <c r="AJ10" s="76"/>
      <c r="AK10" s="74"/>
      <c r="AL10" s="75"/>
      <c r="AM10" s="75"/>
      <c r="AN10" s="76"/>
      <c r="AO10" s="74"/>
      <c r="AP10" s="75"/>
      <c r="AQ10" s="75"/>
      <c r="AR10" s="76">
        <v>1</v>
      </c>
      <c r="AS10" s="74"/>
      <c r="AT10" s="75"/>
      <c r="AU10" s="75"/>
      <c r="AV10" s="76"/>
      <c r="AW10" s="74"/>
      <c r="AX10" s="75"/>
      <c r="AY10" s="75"/>
      <c r="AZ10" s="76"/>
      <c r="BA10" s="16"/>
      <c r="BB10" s="16"/>
      <c r="BC10" s="16"/>
      <c r="BD10" s="16"/>
      <c r="BE10" s="16"/>
      <c r="BF10" s="52">
        <f t="shared" si="4"/>
        <v>20</v>
      </c>
      <c r="BG10" s="53">
        <f t="shared" si="5"/>
        <v>6</v>
      </c>
      <c r="BH10" s="53">
        <f t="shared" si="6"/>
        <v>3</v>
      </c>
      <c r="BI10" s="57">
        <f t="shared" si="7"/>
        <v>1</v>
      </c>
    </row>
    <row r="11" spans="1:61" ht="19.5" thickBot="1">
      <c r="A11" s="64" t="s">
        <v>30</v>
      </c>
      <c r="B11" s="40">
        <f t="shared" si="1"/>
        <v>9</v>
      </c>
      <c r="C11" s="36">
        <f t="shared" si="3"/>
        <v>0</v>
      </c>
      <c r="D11" s="63">
        <f t="shared" si="2"/>
        <v>1</v>
      </c>
      <c r="E11" s="11"/>
      <c r="F11" s="12"/>
      <c r="G11" s="12"/>
      <c r="H11" s="51"/>
      <c r="I11" s="11"/>
      <c r="J11" s="12"/>
      <c r="K11" s="12"/>
      <c r="L11" s="51"/>
      <c r="M11" s="11"/>
      <c r="N11" s="12"/>
      <c r="O11" s="12"/>
      <c r="P11" s="51"/>
      <c r="Q11" s="11"/>
      <c r="R11" s="12"/>
      <c r="S11" s="12"/>
      <c r="T11" s="51"/>
      <c r="U11" s="11"/>
      <c r="V11" s="12"/>
      <c r="W11" s="12"/>
      <c r="X11" s="51"/>
      <c r="Y11" s="11"/>
      <c r="Z11" s="12"/>
      <c r="AA11" s="12"/>
      <c r="AB11" s="51"/>
      <c r="AC11" s="11"/>
      <c r="AD11" s="12"/>
      <c r="AE11" s="12"/>
      <c r="AF11" s="51"/>
      <c r="AG11" s="11"/>
      <c r="AH11" s="12"/>
      <c r="AI11" s="12"/>
      <c r="AJ11" s="51"/>
      <c r="AK11" s="11"/>
      <c r="AL11" s="12"/>
      <c r="AM11" s="12"/>
      <c r="AN11" s="51">
        <v>1</v>
      </c>
      <c r="AO11" s="11"/>
      <c r="AP11" s="12"/>
      <c r="AQ11" s="12"/>
      <c r="AR11" s="51"/>
      <c r="AS11" s="11"/>
      <c r="AT11" s="12"/>
      <c r="AU11" s="12"/>
      <c r="AV11" s="51"/>
      <c r="AW11" s="11"/>
      <c r="AX11" s="12"/>
      <c r="AY11" s="12"/>
      <c r="AZ11" s="51"/>
      <c r="BA11" s="16"/>
      <c r="BB11" s="16"/>
      <c r="BC11" s="16"/>
      <c r="BD11" s="16"/>
      <c r="BE11" s="16"/>
      <c r="BF11" s="52">
        <f t="shared" si="4"/>
        <v>0</v>
      </c>
      <c r="BG11" s="53">
        <f t="shared" si="5"/>
        <v>0</v>
      </c>
      <c r="BH11" s="53">
        <f t="shared" si="6"/>
        <v>0</v>
      </c>
      <c r="BI11" s="57">
        <f t="shared" si="7"/>
        <v>1</v>
      </c>
    </row>
    <row r="12" spans="1:61" ht="19.5" thickBot="1">
      <c r="A12" s="73" t="s">
        <v>31</v>
      </c>
      <c r="B12" s="67">
        <f t="shared" si="1"/>
        <v>6</v>
      </c>
      <c r="C12" s="68">
        <f t="shared" si="3"/>
        <v>0</v>
      </c>
      <c r="D12" s="69">
        <f t="shared" si="2"/>
        <v>22</v>
      </c>
      <c r="E12" s="74"/>
      <c r="F12" s="75">
        <v>1</v>
      </c>
      <c r="G12" s="75"/>
      <c r="H12" s="76"/>
      <c r="I12" s="74"/>
      <c r="J12" s="75"/>
      <c r="K12" s="75"/>
      <c r="L12" s="76">
        <v>1</v>
      </c>
      <c r="M12" s="74"/>
      <c r="N12" s="75"/>
      <c r="O12" s="75"/>
      <c r="P12" s="76"/>
      <c r="Q12" s="74"/>
      <c r="R12" s="75"/>
      <c r="S12" s="75"/>
      <c r="T12" s="76"/>
      <c r="U12" s="74"/>
      <c r="V12" s="75"/>
      <c r="W12" s="75"/>
      <c r="X12" s="76"/>
      <c r="Y12" s="74"/>
      <c r="Z12" s="75"/>
      <c r="AA12" s="75"/>
      <c r="AB12" s="76"/>
      <c r="AC12" s="74"/>
      <c r="AD12" s="75">
        <v>1</v>
      </c>
      <c r="AE12" s="75"/>
      <c r="AF12" s="76"/>
      <c r="AG12" s="74"/>
      <c r="AH12" s="75"/>
      <c r="AI12" s="75"/>
      <c r="AJ12" s="76"/>
      <c r="AK12" s="74"/>
      <c r="AL12" s="75">
        <v>1</v>
      </c>
      <c r="AM12" s="75"/>
      <c r="AN12" s="76"/>
      <c r="AO12" s="74"/>
      <c r="AP12" s="75"/>
      <c r="AQ12" s="75">
        <v>1</v>
      </c>
      <c r="AR12" s="76"/>
      <c r="AS12" s="74"/>
      <c r="AT12" s="75"/>
      <c r="AU12" s="75"/>
      <c r="AV12" s="76"/>
      <c r="AW12" s="74"/>
      <c r="AX12" s="75"/>
      <c r="AY12" s="75"/>
      <c r="AZ12" s="76"/>
      <c r="BA12" s="16"/>
      <c r="BB12" s="16"/>
      <c r="BC12" s="16"/>
      <c r="BD12" s="16"/>
      <c r="BE12" s="16"/>
      <c r="BF12" s="52">
        <f t="shared" si="4"/>
        <v>0</v>
      </c>
      <c r="BG12" s="53">
        <f t="shared" si="5"/>
        <v>18</v>
      </c>
      <c r="BH12" s="53">
        <f t="shared" si="6"/>
        <v>3</v>
      </c>
      <c r="BI12" s="57">
        <f t="shared" si="7"/>
        <v>1</v>
      </c>
    </row>
    <row r="13" spans="1:61" ht="19.5" thickBot="1">
      <c r="A13" s="64" t="s">
        <v>32</v>
      </c>
      <c r="B13" s="40">
        <f t="shared" si="1"/>
        <v>10</v>
      </c>
      <c r="C13" s="36">
        <f t="shared" si="3"/>
        <v>0</v>
      </c>
      <c r="D13" s="63">
        <f t="shared" si="2"/>
        <v>0</v>
      </c>
      <c r="E13" s="11"/>
      <c r="F13" s="12"/>
      <c r="G13" s="12"/>
      <c r="H13" s="51"/>
      <c r="I13" s="11"/>
      <c r="J13" s="12"/>
      <c r="K13" s="12"/>
      <c r="L13" s="51"/>
      <c r="M13" s="11"/>
      <c r="N13" s="12"/>
      <c r="O13" s="12"/>
      <c r="P13" s="51"/>
      <c r="Q13" s="11"/>
      <c r="R13" s="12"/>
      <c r="S13" s="12"/>
      <c r="T13" s="51"/>
      <c r="U13" s="11"/>
      <c r="V13" s="12"/>
      <c r="W13" s="12"/>
      <c r="X13" s="51"/>
      <c r="Y13" s="11"/>
      <c r="Z13" s="12"/>
      <c r="AA13" s="12"/>
      <c r="AB13" s="51"/>
      <c r="AC13" s="11"/>
      <c r="AD13" s="12"/>
      <c r="AE13" s="12"/>
      <c r="AF13" s="51"/>
      <c r="AG13" s="11"/>
      <c r="AH13" s="12"/>
      <c r="AI13" s="12"/>
      <c r="AJ13" s="51"/>
      <c r="AK13" s="11"/>
      <c r="AL13" s="12"/>
      <c r="AM13" s="12"/>
      <c r="AN13" s="51"/>
      <c r="AO13" s="11"/>
      <c r="AP13" s="12"/>
      <c r="AQ13" s="12"/>
      <c r="AR13" s="51"/>
      <c r="AS13" s="11"/>
      <c r="AT13" s="12"/>
      <c r="AU13" s="12"/>
      <c r="AV13" s="51"/>
      <c r="AW13" s="11"/>
      <c r="AX13" s="12"/>
      <c r="AY13" s="12"/>
      <c r="AZ13" s="51"/>
      <c r="BA13" s="16"/>
      <c r="BB13" s="16"/>
      <c r="BC13" s="16"/>
      <c r="BD13" s="16"/>
      <c r="BE13" s="16"/>
      <c r="BF13" s="52">
        <f t="shared" si="4"/>
        <v>0</v>
      </c>
      <c r="BG13" s="53">
        <f t="shared" si="5"/>
        <v>0</v>
      </c>
      <c r="BH13" s="53">
        <f t="shared" si="6"/>
        <v>0</v>
      </c>
      <c r="BI13" s="57">
        <f t="shared" si="7"/>
        <v>0</v>
      </c>
    </row>
    <row r="14" spans="1:61" ht="19.5" thickBot="1">
      <c r="A14" s="73" t="s">
        <v>33</v>
      </c>
      <c r="B14" s="67">
        <f t="shared" si="1"/>
        <v>3</v>
      </c>
      <c r="C14" s="68">
        <f t="shared" si="3"/>
        <v>3</v>
      </c>
      <c r="D14" s="69">
        <f t="shared" si="2"/>
        <v>27</v>
      </c>
      <c r="E14" s="74"/>
      <c r="F14" s="75"/>
      <c r="G14" s="75"/>
      <c r="H14" s="76"/>
      <c r="I14" s="74"/>
      <c r="J14" s="75"/>
      <c r="K14" s="75"/>
      <c r="L14" s="76"/>
      <c r="M14" s="74"/>
      <c r="N14" s="75">
        <v>1</v>
      </c>
      <c r="O14" s="75"/>
      <c r="P14" s="76">
        <v>1</v>
      </c>
      <c r="Q14" s="74"/>
      <c r="R14" s="75"/>
      <c r="S14" s="75"/>
      <c r="T14" s="76"/>
      <c r="U14" s="74"/>
      <c r="V14" s="75">
        <v>1</v>
      </c>
      <c r="W14" s="75"/>
      <c r="X14" s="76"/>
      <c r="Y14" s="74"/>
      <c r="Z14" s="75"/>
      <c r="AA14" s="75"/>
      <c r="AB14" s="76">
        <v>1</v>
      </c>
      <c r="AC14" s="74">
        <v>1</v>
      </c>
      <c r="AD14" s="75"/>
      <c r="AE14" s="75">
        <v>1</v>
      </c>
      <c r="AF14" s="76"/>
      <c r="AG14" s="74"/>
      <c r="AH14" s="75"/>
      <c r="AI14" s="75"/>
      <c r="AJ14" s="76"/>
      <c r="AK14" s="74"/>
      <c r="AL14" s="75"/>
      <c r="AM14" s="75"/>
      <c r="AN14" s="76"/>
      <c r="AO14" s="74"/>
      <c r="AP14" s="75"/>
      <c r="AQ14" s="75"/>
      <c r="AR14" s="76"/>
      <c r="AS14" s="74"/>
      <c r="AT14" s="75"/>
      <c r="AU14" s="75"/>
      <c r="AV14" s="76"/>
      <c r="AW14" s="74"/>
      <c r="AX14" s="75"/>
      <c r="AY14" s="75"/>
      <c r="AZ14" s="76"/>
      <c r="BA14" s="16"/>
      <c r="BB14" s="16"/>
      <c r="BC14" s="16"/>
      <c r="BD14" s="16"/>
      <c r="BE14" s="16"/>
      <c r="BF14" s="52">
        <f t="shared" si="4"/>
        <v>10</v>
      </c>
      <c r="BG14" s="53">
        <f t="shared" si="5"/>
        <v>12</v>
      </c>
      <c r="BH14" s="53">
        <f t="shared" si="6"/>
        <v>3</v>
      </c>
      <c r="BI14" s="57">
        <f t="shared" si="7"/>
        <v>2</v>
      </c>
    </row>
    <row r="15" spans="1:61" ht="19.5" thickBot="1">
      <c r="A15" s="64" t="s">
        <v>35</v>
      </c>
      <c r="B15" s="40">
        <f t="shared" si="1"/>
        <v>7</v>
      </c>
      <c r="C15" s="36">
        <f t="shared" si="3"/>
        <v>0</v>
      </c>
      <c r="D15" s="63">
        <f t="shared" si="2"/>
        <v>10</v>
      </c>
      <c r="E15" s="11"/>
      <c r="F15" s="12"/>
      <c r="G15" s="12"/>
      <c r="H15" s="51"/>
      <c r="I15" s="11"/>
      <c r="J15" s="12"/>
      <c r="K15" s="12">
        <v>1</v>
      </c>
      <c r="L15" s="51"/>
      <c r="M15" s="11"/>
      <c r="N15" s="12"/>
      <c r="O15" s="12"/>
      <c r="P15" s="51"/>
      <c r="Q15" s="11"/>
      <c r="R15" s="12"/>
      <c r="S15" s="12"/>
      <c r="T15" s="51"/>
      <c r="U15" s="11"/>
      <c r="V15" s="12"/>
      <c r="W15" s="12"/>
      <c r="X15" s="51">
        <v>1</v>
      </c>
      <c r="Y15" s="11"/>
      <c r="Z15" s="12"/>
      <c r="AA15" s="12"/>
      <c r="AB15" s="51"/>
      <c r="AC15" s="11"/>
      <c r="AD15" s="12"/>
      <c r="AE15" s="12"/>
      <c r="AF15" s="51"/>
      <c r="AG15" s="11"/>
      <c r="AH15" s="12"/>
      <c r="AI15" s="12"/>
      <c r="AJ15" s="51"/>
      <c r="AK15" s="11"/>
      <c r="AL15" s="12"/>
      <c r="AM15" s="12"/>
      <c r="AN15" s="51"/>
      <c r="AO15" s="11"/>
      <c r="AP15" s="12">
        <v>1</v>
      </c>
      <c r="AQ15" s="12"/>
      <c r="AR15" s="51"/>
      <c r="AS15" s="11"/>
      <c r="AT15" s="12"/>
      <c r="AU15" s="12"/>
      <c r="AV15" s="51"/>
      <c r="AW15" s="11"/>
      <c r="AX15" s="12"/>
      <c r="AY15" s="12"/>
      <c r="AZ15" s="51"/>
      <c r="BA15" s="16"/>
      <c r="BB15" s="16"/>
      <c r="BC15" s="16"/>
      <c r="BD15" s="16"/>
      <c r="BE15" s="16"/>
      <c r="BF15" s="52">
        <f t="shared" si="4"/>
        <v>0</v>
      </c>
      <c r="BG15" s="53">
        <f t="shared" si="5"/>
        <v>6</v>
      </c>
      <c r="BH15" s="53">
        <f t="shared" si="6"/>
        <v>3</v>
      </c>
      <c r="BI15" s="57">
        <f t="shared" si="7"/>
        <v>1</v>
      </c>
    </row>
    <row r="16" spans="1:61" ht="19.5" thickBot="1">
      <c r="A16" s="73" t="s">
        <v>34</v>
      </c>
      <c r="B16" s="67">
        <f t="shared" si="1"/>
        <v>10</v>
      </c>
      <c r="C16" s="68">
        <f t="shared" si="3"/>
        <v>0</v>
      </c>
      <c r="D16" s="69">
        <f t="shared" si="2"/>
        <v>0</v>
      </c>
      <c r="E16" s="74"/>
      <c r="F16" s="75"/>
      <c r="G16" s="75"/>
      <c r="H16" s="76"/>
      <c r="I16" s="74"/>
      <c r="J16" s="75"/>
      <c r="K16" s="75"/>
      <c r="L16" s="76"/>
      <c r="M16" s="74"/>
      <c r="N16" s="75"/>
      <c r="O16" s="75"/>
      <c r="P16" s="76"/>
      <c r="Q16" s="74"/>
      <c r="R16" s="75"/>
      <c r="S16" s="75"/>
      <c r="T16" s="76"/>
      <c r="U16" s="74"/>
      <c r="V16" s="75"/>
      <c r="W16" s="75"/>
      <c r="X16" s="76"/>
      <c r="Y16" s="74"/>
      <c r="Z16" s="75"/>
      <c r="AA16" s="75"/>
      <c r="AB16" s="76"/>
      <c r="AC16" s="74"/>
      <c r="AD16" s="75"/>
      <c r="AE16" s="75"/>
      <c r="AF16" s="76"/>
      <c r="AG16" s="74"/>
      <c r="AH16" s="75"/>
      <c r="AI16" s="75"/>
      <c r="AJ16" s="76"/>
      <c r="AK16" s="74"/>
      <c r="AL16" s="75"/>
      <c r="AM16" s="75"/>
      <c r="AN16" s="76"/>
      <c r="AO16" s="74"/>
      <c r="AP16" s="75"/>
      <c r="AQ16" s="75"/>
      <c r="AR16" s="76"/>
      <c r="AS16" s="74"/>
      <c r="AT16" s="75"/>
      <c r="AU16" s="75"/>
      <c r="AV16" s="76"/>
      <c r="AW16" s="74"/>
      <c r="AX16" s="75"/>
      <c r="AY16" s="75"/>
      <c r="AZ16" s="76"/>
      <c r="BA16" s="16"/>
      <c r="BB16" s="16"/>
      <c r="BC16" s="16"/>
      <c r="BD16" s="16"/>
      <c r="BE16" s="16"/>
      <c r="BF16" s="52">
        <f t="shared" si="4"/>
        <v>0</v>
      </c>
      <c r="BG16" s="53">
        <f t="shared" si="5"/>
        <v>0</v>
      </c>
      <c r="BH16" s="53">
        <f t="shared" si="6"/>
        <v>0</v>
      </c>
      <c r="BI16" s="57">
        <f t="shared" si="7"/>
        <v>0</v>
      </c>
    </row>
    <row r="17" spans="1:62" ht="19.5" thickBot="1">
      <c r="A17" s="64" t="s">
        <v>40</v>
      </c>
      <c r="B17" s="40">
        <f t="shared" si="1"/>
        <v>10</v>
      </c>
      <c r="C17" s="36">
        <f t="shared" si="3"/>
        <v>0</v>
      </c>
      <c r="D17" s="63">
        <f t="shared" si="2"/>
        <v>0</v>
      </c>
      <c r="E17" s="11"/>
      <c r="F17" s="12"/>
      <c r="G17" s="12"/>
      <c r="H17" s="51"/>
      <c r="I17" s="11"/>
      <c r="J17" s="12"/>
      <c r="K17" s="12"/>
      <c r="L17" s="51"/>
      <c r="M17" s="11"/>
      <c r="N17" s="12"/>
      <c r="O17" s="12"/>
      <c r="P17" s="51"/>
      <c r="Q17" s="11"/>
      <c r="R17" s="12"/>
      <c r="S17" s="12"/>
      <c r="T17" s="51"/>
      <c r="U17" s="11"/>
      <c r="V17" s="12"/>
      <c r="W17" s="12"/>
      <c r="X17" s="51"/>
      <c r="Y17" s="11"/>
      <c r="Z17" s="12"/>
      <c r="AA17" s="12"/>
      <c r="AB17" s="51"/>
      <c r="AC17" s="11"/>
      <c r="AD17" s="12"/>
      <c r="AE17" s="12"/>
      <c r="AF17" s="51"/>
      <c r="AG17" s="11"/>
      <c r="AH17" s="12"/>
      <c r="AI17" s="12"/>
      <c r="AJ17" s="51"/>
      <c r="AK17" s="11"/>
      <c r="AL17" s="12"/>
      <c r="AM17" s="12"/>
      <c r="AN17" s="51"/>
      <c r="AO17" s="11"/>
      <c r="AP17" s="12"/>
      <c r="AQ17" s="12"/>
      <c r="AR17" s="51"/>
      <c r="AS17" s="11"/>
      <c r="AT17" s="12"/>
      <c r="AU17" s="12"/>
      <c r="AV17" s="51"/>
      <c r="AW17" s="11"/>
      <c r="AX17" s="12"/>
      <c r="AY17" s="12"/>
      <c r="AZ17" s="51"/>
      <c r="BA17" s="16"/>
      <c r="BB17" s="16"/>
      <c r="BC17" s="16"/>
      <c r="BD17" s="16"/>
      <c r="BE17" s="16"/>
      <c r="BF17" s="52">
        <f t="shared" si="4"/>
        <v>0</v>
      </c>
      <c r="BG17" s="53">
        <f t="shared" si="5"/>
        <v>0</v>
      </c>
      <c r="BH17" s="53">
        <f t="shared" si="6"/>
        <v>0</v>
      </c>
      <c r="BI17" s="57">
        <f t="shared" si="7"/>
        <v>0</v>
      </c>
    </row>
    <row r="18" spans="1:62" ht="19.5" thickBot="1">
      <c r="A18" s="73" t="s">
        <v>38</v>
      </c>
      <c r="B18" s="67">
        <f t="shared" si="1"/>
        <v>8</v>
      </c>
      <c r="C18" s="68">
        <f t="shared" si="3"/>
        <v>0</v>
      </c>
      <c r="D18" s="69">
        <f t="shared" si="2"/>
        <v>9</v>
      </c>
      <c r="E18" s="74"/>
      <c r="F18" s="75"/>
      <c r="G18" s="75">
        <v>1</v>
      </c>
      <c r="H18" s="76"/>
      <c r="I18" s="74"/>
      <c r="J18" s="75"/>
      <c r="K18" s="75"/>
      <c r="L18" s="76"/>
      <c r="M18" s="74"/>
      <c r="N18" s="75"/>
      <c r="O18" s="75"/>
      <c r="P18" s="76"/>
      <c r="Q18" s="74"/>
      <c r="R18" s="75">
        <v>1</v>
      </c>
      <c r="S18" s="75"/>
      <c r="T18" s="76"/>
      <c r="U18" s="74"/>
      <c r="V18" s="75"/>
      <c r="W18" s="75"/>
      <c r="X18" s="76"/>
      <c r="Y18" s="74"/>
      <c r="Z18" s="75"/>
      <c r="AA18" s="75"/>
      <c r="AB18" s="76"/>
      <c r="AC18" s="74"/>
      <c r="AD18" s="75"/>
      <c r="AE18" s="75"/>
      <c r="AF18" s="76"/>
      <c r="AG18" s="74"/>
      <c r="AH18" s="75"/>
      <c r="AI18" s="75"/>
      <c r="AJ18" s="76"/>
      <c r="AK18" s="74"/>
      <c r="AL18" s="75"/>
      <c r="AM18" s="75"/>
      <c r="AN18" s="76"/>
      <c r="AO18" s="74"/>
      <c r="AP18" s="75"/>
      <c r="AQ18" s="75"/>
      <c r="AR18" s="76"/>
      <c r="AS18" s="74"/>
      <c r="AT18" s="75"/>
      <c r="AU18" s="75"/>
      <c r="AV18" s="76"/>
      <c r="AW18" s="74"/>
      <c r="AX18" s="75"/>
      <c r="AY18" s="75"/>
      <c r="AZ18" s="76"/>
      <c r="BA18" s="16"/>
      <c r="BB18" s="16"/>
      <c r="BC18" s="16"/>
      <c r="BD18" s="16"/>
      <c r="BE18" s="16"/>
      <c r="BF18" s="52">
        <f t="shared" si="4"/>
        <v>0</v>
      </c>
      <c r="BG18" s="53">
        <f t="shared" si="5"/>
        <v>6</v>
      </c>
      <c r="BH18" s="53">
        <f t="shared" si="6"/>
        <v>3</v>
      </c>
      <c r="BI18" s="57">
        <f t="shared" si="7"/>
        <v>0</v>
      </c>
    </row>
    <row r="19" spans="1:62" ht="19.5" thickBot="1">
      <c r="A19" s="64" t="s">
        <v>36</v>
      </c>
      <c r="B19" s="40">
        <f t="shared" si="1"/>
        <v>10</v>
      </c>
      <c r="C19" s="36">
        <f t="shared" si="3"/>
        <v>0</v>
      </c>
      <c r="D19" s="63">
        <f t="shared" si="2"/>
        <v>0</v>
      </c>
      <c r="E19" s="11"/>
      <c r="F19" s="12"/>
      <c r="G19" s="12"/>
      <c r="H19" s="51"/>
      <c r="I19" s="11"/>
      <c r="J19" s="12"/>
      <c r="K19" s="12"/>
      <c r="L19" s="51"/>
      <c r="M19" s="11"/>
      <c r="N19" s="12"/>
      <c r="O19" s="12"/>
      <c r="P19" s="51"/>
      <c r="Q19" s="11"/>
      <c r="R19" s="12"/>
      <c r="S19" s="12"/>
      <c r="T19" s="51"/>
      <c r="U19" s="11"/>
      <c r="V19" s="12"/>
      <c r="W19" s="12"/>
      <c r="X19" s="51"/>
      <c r="Y19" s="11"/>
      <c r="Z19" s="12"/>
      <c r="AA19" s="12"/>
      <c r="AB19" s="51"/>
      <c r="AC19" s="11"/>
      <c r="AD19" s="12"/>
      <c r="AE19" s="12"/>
      <c r="AF19" s="51"/>
      <c r="AG19" s="11"/>
      <c r="AH19" s="12"/>
      <c r="AI19" s="12"/>
      <c r="AJ19" s="51"/>
      <c r="AK19" s="11"/>
      <c r="AL19" s="12"/>
      <c r="AM19" s="12"/>
      <c r="AN19" s="51"/>
      <c r="AO19" s="11"/>
      <c r="AP19" s="12"/>
      <c r="AQ19" s="12"/>
      <c r="AR19" s="51"/>
      <c r="AS19" s="11"/>
      <c r="AT19" s="12"/>
      <c r="AU19" s="12"/>
      <c r="AV19" s="51"/>
      <c r="AW19" s="11"/>
      <c r="AX19" s="12"/>
      <c r="AY19" s="12"/>
      <c r="AZ19" s="51"/>
      <c r="BA19" s="16"/>
      <c r="BB19" s="16"/>
      <c r="BC19" s="16"/>
      <c r="BD19" s="16"/>
      <c r="BE19" s="16"/>
      <c r="BF19" s="52">
        <f t="shared" si="4"/>
        <v>0</v>
      </c>
      <c r="BG19" s="53">
        <f t="shared" si="5"/>
        <v>0</v>
      </c>
      <c r="BH19" s="53">
        <f t="shared" si="6"/>
        <v>0</v>
      </c>
      <c r="BI19" s="57">
        <f t="shared" si="7"/>
        <v>0</v>
      </c>
      <c r="BJ19" s="1" t="s">
        <v>63</v>
      </c>
    </row>
    <row r="20" spans="1:62" ht="19.5" thickBot="1">
      <c r="A20" s="77" t="s">
        <v>57</v>
      </c>
      <c r="B20" s="67">
        <f t="shared" si="1"/>
        <v>10</v>
      </c>
      <c r="C20" s="68">
        <f t="shared" si="3"/>
        <v>0</v>
      </c>
      <c r="D20" s="113">
        <f t="shared" si="2"/>
        <v>0</v>
      </c>
      <c r="E20" s="74"/>
      <c r="F20" s="75"/>
      <c r="G20" s="75"/>
      <c r="H20" s="76"/>
      <c r="I20" s="74"/>
      <c r="J20" s="75"/>
      <c r="K20" s="75"/>
      <c r="L20" s="76"/>
      <c r="M20" s="74"/>
      <c r="N20" s="75"/>
      <c r="O20" s="75"/>
      <c r="P20" s="76"/>
      <c r="Q20" s="74"/>
      <c r="R20" s="75"/>
      <c r="S20" s="75"/>
      <c r="T20" s="76"/>
      <c r="U20" s="74"/>
      <c r="V20" s="75"/>
      <c r="W20" s="75"/>
      <c r="X20" s="76"/>
      <c r="Y20" s="74"/>
      <c r="Z20" s="75"/>
      <c r="AA20" s="75"/>
      <c r="AB20" s="76"/>
      <c r="AC20" s="74"/>
      <c r="AD20" s="75"/>
      <c r="AE20" s="75"/>
      <c r="AF20" s="76"/>
      <c r="AG20" s="74"/>
      <c r="AH20" s="75"/>
      <c r="AI20" s="75"/>
      <c r="AJ20" s="76"/>
      <c r="AK20" s="74"/>
      <c r="AL20" s="75"/>
      <c r="AM20" s="75"/>
      <c r="AN20" s="76"/>
      <c r="AO20" s="74"/>
      <c r="AP20" s="75"/>
      <c r="AQ20" s="75"/>
      <c r="AR20" s="76"/>
      <c r="AS20" s="74"/>
      <c r="AT20" s="75"/>
      <c r="AU20" s="75"/>
      <c r="AV20" s="76"/>
      <c r="AW20" s="74"/>
      <c r="AX20" s="75"/>
      <c r="AY20" s="75"/>
      <c r="AZ20" s="76"/>
      <c r="BA20" s="16"/>
      <c r="BB20" s="16"/>
      <c r="BC20" s="16"/>
      <c r="BD20" s="16"/>
      <c r="BE20" s="16"/>
      <c r="BF20" s="52">
        <f t="shared" si="4"/>
        <v>0</v>
      </c>
      <c r="BG20" s="53">
        <f t="shared" si="5"/>
        <v>0</v>
      </c>
      <c r="BH20" s="53">
        <f t="shared" si="6"/>
        <v>0</v>
      </c>
      <c r="BI20" s="57">
        <f t="shared" si="7"/>
        <v>0</v>
      </c>
      <c r="BJ20" s="97">
        <f>SUM(D7:D20)</f>
        <v>183</v>
      </c>
    </row>
    <row r="21" spans="1:62">
      <c r="A21" s="273"/>
      <c r="B21" s="274"/>
      <c r="C21" s="274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62" ht="14.25" customHeight="1">
      <c r="A22" s="16"/>
      <c r="B22" s="84"/>
      <c r="C22" s="84"/>
      <c r="D22" s="16"/>
      <c r="E22" s="16"/>
      <c r="F22" s="16"/>
      <c r="G22" s="16"/>
      <c r="H22" s="8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62" hidden="1">
      <c r="A23" s="16"/>
      <c r="B23" s="84"/>
      <c r="C23" s="84"/>
      <c r="D23" s="16"/>
      <c r="E23" s="16"/>
      <c r="F23" s="16"/>
      <c r="G23" s="16"/>
      <c r="H23" s="8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62" ht="18.75">
      <c r="A24" s="72"/>
      <c r="B24" s="297" t="s">
        <v>68</v>
      </c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</row>
    <row r="25" spans="1:62" ht="6" customHeight="1" thickBot="1">
      <c r="A25" s="87"/>
      <c r="B25" s="87"/>
      <c r="C25" s="87"/>
      <c r="D25" s="87"/>
      <c r="E25" s="87"/>
      <c r="F25" s="87"/>
      <c r="G25" s="87"/>
      <c r="H25" s="88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</row>
    <row r="26" spans="1:62" ht="16.5" customHeight="1" thickBot="1">
      <c r="A26" s="282" t="s">
        <v>25</v>
      </c>
      <c r="B26" s="282" t="s">
        <v>56</v>
      </c>
      <c r="C26" s="282" t="s">
        <v>41</v>
      </c>
      <c r="D26" s="282" t="s">
        <v>51</v>
      </c>
      <c r="E26" s="277" t="s">
        <v>64</v>
      </c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9"/>
      <c r="U26" s="277" t="s">
        <v>65</v>
      </c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9"/>
      <c r="AK26" s="277" t="s">
        <v>66</v>
      </c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9"/>
      <c r="BA26" s="103"/>
      <c r="BB26" s="87"/>
      <c r="BC26" s="87"/>
      <c r="BD26" s="87"/>
      <c r="BE26" s="87"/>
    </row>
    <row r="27" spans="1:62" ht="16.5" thickBot="1">
      <c r="A27" s="283"/>
      <c r="B27" s="283"/>
      <c r="C27" s="283"/>
      <c r="D27" s="283"/>
      <c r="E27" s="277" t="s">
        <v>20</v>
      </c>
      <c r="F27" s="278"/>
      <c r="G27" s="278"/>
      <c r="H27" s="278"/>
      <c r="I27" s="277" t="s">
        <v>16</v>
      </c>
      <c r="J27" s="278"/>
      <c r="K27" s="278"/>
      <c r="L27" s="278"/>
      <c r="M27" s="277" t="s">
        <v>17</v>
      </c>
      <c r="N27" s="278"/>
      <c r="O27" s="278"/>
      <c r="P27" s="278"/>
      <c r="Q27" s="277" t="s">
        <v>19</v>
      </c>
      <c r="R27" s="278"/>
      <c r="S27" s="278"/>
      <c r="T27" s="278"/>
      <c r="U27" s="277" t="s">
        <v>20</v>
      </c>
      <c r="V27" s="278"/>
      <c r="W27" s="278"/>
      <c r="X27" s="278"/>
      <c r="Y27" s="277" t="s">
        <v>16</v>
      </c>
      <c r="Z27" s="278"/>
      <c r="AA27" s="278"/>
      <c r="AB27" s="278"/>
      <c r="AC27" s="277" t="s">
        <v>17</v>
      </c>
      <c r="AD27" s="278"/>
      <c r="AE27" s="278"/>
      <c r="AF27" s="278"/>
      <c r="AG27" s="277" t="s">
        <v>19</v>
      </c>
      <c r="AH27" s="278"/>
      <c r="AI27" s="278"/>
      <c r="AJ27" s="278"/>
      <c r="AK27" s="277" t="s">
        <v>20</v>
      </c>
      <c r="AL27" s="278"/>
      <c r="AM27" s="278"/>
      <c r="AN27" s="278"/>
      <c r="AO27" s="277" t="s">
        <v>16</v>
      </c>
      <c r="AP27" s="278"/>
      <c r="AQ27" s="278"/>
      <c r="AR27" s="278"/>
      <c r="AS27" s="277" t="s">
        <v>17</v>
      </c>
      <c r="AT27" s="278"/>
      <c r="AU27" s="278"/>
      <c r="AV27" s="278"/>
      <c r="AW27" s="277" t="s">
        <v>19</v>
      </c>
      <c r="AX27" s="278"/>
      <c r="AY27" s="278"/>
      <c r="AZ27" s="279"/>
      <c r="BA27" s="104"/>
      <c r="BB27" s="87"/>
      <c r="BC27" s="87"/>
      <c r="BD27" s="87"/>
      <c r="BE27" s="87"/>
      <c r="BF27" s="60" t="s">
        <v>52</v>
      </c>
      <c r="BG27" s="61" t="s">
        <v>53</v>
      </c>
      <c r="BH27" s="61" t="s">
        <v>54</v>
      </c>
      <c r="BI27" s="62" t="s">
        <v>55</v>
      </c>
    </row>
    <row r="28" spans="1:62" ht="15.75" thickBot="1">
      <c r="A28" s="283"/>
      <c r="B28" s="283"/>
      <c r="C28" s="283"/>
      <c r="D28" s="283"/>
      <c r="E28" s="95" t="s">
        <v>43</v>
      </c>
      <c r="F28" s="95" t="s">
        <v>44</v>
      </c>
      <c r="G28" s="95" t="s">
        <v>45</v>
      </c>
      <c r="H28" s="95" t="s">
        <v>18</v>
      </c>
      <c r="I28" s="95" t="s">
        <v>43</v>
      </c>
      <c r="J28" s="95" t="s">
        <v>44</v>
      </c>
      <c r="K28" s="95" t="s">
        <v>45</v>
      </c>
      <c r="L28" s="95" t="s">
        <v>18</v>
      </c>
      <c r="M28" s="95" t="s">
        <v>43</v>
      </c>
      <c r="N28" s="95" t="s">
        <v>44</v>
      </c>
      <c r="O28" s="95" t="s">
        <v>45</v>
      </c>
      <c r="P28" s="95" t="s">
        <v>18</v>
      </c>
      <c r="Q28" s="95" t="s">
        <v>43</v>
      </c>
      <c r="R28" s="95" t="s">
        <v>44</v>
      </c>
      <c r="S28" s="95" t="s">
        <v>45</v>
      </c>
      <c r="T28" s="95" t="s">
        <v>18</v>
      </c>
      <c r="U28" s="95" t="s">
        <v>43</v>
      </c>
      <c r="V28" s="95" t="s">
        <v>44</v>
      </c>
      <c r="W28" s="95" t="s">
        <v>45</v>
      </c>
      <c r="X28" s="95" t="s">
        <v>18</v>
      </c>
      <c r="Y28" s="95" t="s">
        <v>43</v>
      </c>
      <c r="Z28" s="95" t="s">
        <v>44</v>
      </c>
      <c r="AA28" s="95" t="s">
        <v>45</v>
      </c>
      <c r="AB28" s="95" t="s">
        <v>18</v>
      </c>
      <c r="AC28" s="95" t="s">
        <v>43</v>
      </c>
      <c r="AD28" s="95" t="s">
        <v>44</v>
      </c>
      <c r="AE28" s="95" t="s">
        <v>45</v>
      </c>
      <c r="AF28" s="95" t="s">
        <v>18</v>
      </c>
      <c r="AG28" s="95" t="s">
        <v>43</v>
      </c>
      <c r="AH28" s="95" t="s">
        <v>44</v>
      </c>
      <c r="AI28" s="95" t="s">
        <v>45</v>
      </c>
      <c r="AJ28" s="95" t="s">
        <v>18</v>
      </c>
      <c r="AK28" s="95" t="s">
        <v>43</v>
      </c>
      <c r="AL28" s="95" t="s">
        <v>44</v>
      </c>
      <c r="AM28" s="95" t="s">
        <v>45</v>
      </c>
      <c r="AN28" s="95" t="s">
        <v>18</v>
      </c>
      <c r="AO28" s="95" t="s">
        <v>43</v>
      </c>
      <c r="AP28" s="95" t="s">
        <v>44</v>
      </c>
      <c r="AQ28" s="95" t="s">
        <v>45</v>
      </c>
      <c r="AR28" s="95" t="s">
        <v>18</v>
      </c>
      <c r="AS28" s="95" t="s">
        <v>43</v>
      </c>
      <c r="AT28" s="95" t="s">
        <v>44</v>
      </c>
      <c r="AU28" s="95" t="s">
        <v>45</v>
      </c>
      <c r="AV28" s="95" t="s">
        <v>18</v>
      </c>
      <c r="AW28" s="95" t="s">
        <v>43</v>
      </c>
      <c r="AX28" s="95" t="s">
        <v>44</v>
      </c>
      <c r="AY28" s="95" t="s">
        <v>45</v>
      </c>
      <c r="AZ28" s="114" t="s">
        <v>18</v>
      </c>
      <c r="BA28" s="105"/>
      <c r="BB28" s="87"/>
      <c r="BC28" s="87"/>
      <c r="BD28" s="87"/>
      <c r="BE28" s="87"/>
      <c r="BF28" s="37">
        <v>1</v>
      </c>
      <c r="BG28" s="37">
        <v>2</v>
      </c>
      <c r="BH28" s="37">
        <v>3</v>
      </c>
      <c r="BI28" s="38">
        <v>4</v>
      </c>
    </row>
    <row r="29" spans="1:62" ht="15.75" thickBot="1">
      <c r="A29" s="284"/>
      <c r="B29" s="284"/>
      <c r="C29" s="284"/>
      <c r="D29" s="284"/>
      <c r="E29" s="50">
        <f t="shared" ref="E29:AZ29" si="8">SUM(E30:E43)</f>
        <v>1</v>
      </c>
      <c r="F29" s="50">
        <f t="shared" si="8"/>
        <v>1</v>
      </c>
      <c r="G29" s="50">
        <f t="shared" si="8"/>
        <v>1</v>
      </c>
      <c r="H29" s="50">
        <f t="shared" si="8"/>
        <v>1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0">
        <f t="shared" si="8"/>
        <v>0</v>
      </c>
      <c r="P29" s="50">
        <f t="shared" si="8"/>
        <v>0</v>
      </c>
      <c r="Q29" s="50">
        <f t="shared" si="8"/>
        <v>1</v>
      </c>
      <c r="R29" s="50">
        <f t="shared" si="8"/>
        <v>1</v>
      </c>
      <c r="S29" s="50">
        <f t="shared" si="8"/>
        <v>1</v>
      </c>
      <c r="T29" s="50">
        <f t="shared" si="8"/>
        <v>1</v>
      </c>
      <c r="U29" s="50">
        <f t="shared" si="8"/>
        <v>1</v>
      </c>
      <c r="V29" s="50">
        <f t="shared" si="8"/>
        <v>1</v>
      </c>
      <c r="W29" s="50">
        <f t="shared" si="8"/>
        <v>1</v>
      </c>
      <c r="X29" s="50">
        <f t="shared" si="8"/>
        <v>1</v>
      </c>
      <c r="Y29" s="50">
        <f t="shared" si="8"/>
        <v>1</v>
      </c>
      <c r="Z29" s="50">
        <f t="shared" si="8"/>
        <v>1</v>
      </c>
      <c r="AA29" s="50">
        <f t="shared" si="8"/>
        <v>1</v>
      </c>
      <c r="AB29" s="50">
        <f t="shared" si="8"/>
        <v>1</v>
      </c>
      <c r="AC29" s="50">
        <f t="shared" si="8"/>
        <v>0</v>
      </c>
      <c r="AD29" s="50">
        <f t="shared" si="8"/>
        <v>0</v>
      </c>
      <c r="AE29" s="50">
        <f t="shared" si="8"/>
        <v>0</v>
      </c>
      <c r="AF29" s="50">
        <f t="shared" si="8"/>
        <v>0</v>
      </c>
      <c r="AG29" s="50">
        <f t="shared" si="8"/>
        <v>1</v>
      </c>
      <c r="AH29" s="50">
        <f t="shared" si="8"/>
        <v>1</v>
      </c>
      <c r="AI29" s="50">
        <f t="shared" si="8"/>
        <v>1</v>
      </c>
      <c r="AJ29" s="50">
        <f t="shared" si="8"/>
        <v>1</v>
      </c>
      <c r="AK29" s="50">
        <f t="shared" si="8"/>
        <v>1</v>
      </c>
      <c r="AL29" s="50">
        <f t="shared" si="8"/>
        <v>1</v>
      </c>
      <c r="AM29" s="50">
        <f t="shared" si="8"/>
        <v>1</v>
      </c>
      <c r="AN29" s="50">
        <f t="shared" si="8"/>
        <v>1</v>
      </c>
      <c r="AO29" s="50">
        <f t="shared" si="8"/>
        <v>1</v>
      </c>
      <c r="AP29" s="50">
        <f t="shared" si="8"/>
        <v>1</v>
      </c>
      <c r="AQ29" s="50">
        <f t="shared" si="8"/>
        <v>1</v>
      </c>
      <c r="AR29" s="50">
        <f t="shared" si="8"/>
        <v>1</v>
      </c>
      <c r="AS29" s="50">
        <f t="shared" si="8"/>
        <v>0</v>
      </c>
      <c r="AT29" s="50">
        <f t="shared" si="8"/>
        <v>0</v>
      </c>
      <c r="AU29" s="50">
        <f t="shared" si="8"/>
        <v>0</v>
      </c>
      <c r="AV29" s="50">
        <f t="shared" si="8"/>
        <v>0</v>
      </c>
      <c r="AW29" s="120">
        <f t="shared" si="8"/>
        <v>0</v>
      </c>
      <c r="AX29" s="120">
        <f t="shared" si="8"/>
        <v>0</v>
      </c>
      <c r="AY29" s="120">
        <f t="shared" si="8"/>
        <v>0</v>
      </c>
      <c r="AZ29" s="115">
        <f t="shared" si="8"/>
        <v>0</v>
      </c>
      <c r="BA29" s="105"/>
      <c r="BB29" s="87"/>
      <c r="BC29" s="87"/>
      <c r="BD29" s="87"/>
      <c r="BE29" s="87"/>
      <c r="BF29" s="37"/>
      <c r="BG29" s="37"/>
      <c r="BH29" s="37"/>
      <c r="BI29" s="38"/>
    </row>
    <row r="30" spans="1:62" ht="19.5" thickBot="1">
      <c r="A30" s="64" t="s">
        <v>26</v>
      </c>
      <c r="B30" s="40">
        <f t="shared" ref="B30:B43" si="9">IF($BJ$43&gt;0,RANK($D30,$D$30:$D$43,),"")</f>
        <v>9</v>
      </c>
      <c r="C30" s="36">
        <f>(IF(D30&gt;0,1,0))*((IF(B30=1,10,0))+(IF(B30=2,6,0))+(IF(B30=3,3,0))+(IF(B30=4,1,0)))</f>
        <v>0</v>
      </c>
      <c r="D30" s="63">
        <f t="shared" ref="D30:D43" si="10">SUM(BF30:BI30)</f>
        <v>3</v>
      </c>
      <c r="E30" s="11"/>
      <c r="F30" s="12"/>
      <c r="G30" s="12"/>
      <c r="H30" s="51"/>
      <c r="I30" s="11"/>
      <c r="J30" s="12"/>
      <c r="K30" s="12"/>
      <c r="L30" s="51"/>
      <c r="M30" s="11"/>
      <c r="N30" s="12"/>
      <c r="O30" s="12"/>
      <c r="P30" s="51"/>
      <c r="Q30" s="11"/>
      <c r="R30" s="12"/>
      <c r="S30" s="12"/>
      <c r="T30" s="51"/>
      <c r="U30" s="11"/>
      <c r="V30" s="12"/>
      <c r="W30" s="12"/>
      <c r="X30" s="51"/>
      <c r="Y30" s="11"/>
      <c r="Z30" s="12"/>
      <c r="AA30" s="12">
        <v>1</v>
      </c>
      <c r="AB30" s="51"/>
      <c r="AC30" s="11"/>
      <c r="AD30" s="12"/>
      <c r="AE30" s="12"/>
      <c r="AF30" s="51"/>
      <c r="AG30" s="11"/>
      <c r="AH30" s="12"/>
      <c r="AI30" s="12"/>
      <c r="AJ30" s="51"/>
      <c r="AK30" s="11"/>
      <c r="AL30" s="12"/>
      <c r="AM30" s="12"/>
      <c r="AN30" s="51"/>
      <c r="AO30" s="11"/>
      <c r="AP30" s="12"/>
      <c r="AQ30" s="12"/>
      <c r="AR30" s="51"/>
      <c r="AS30" s="11"/>
      <c r="AT30" s="12"/>
      <c r="AU30" s="12"/>
      <c r="AV30" s="51"/>
      <c r="AW30" s="11"/>
      <c r="AX30" s="12"/>
      <c r="AY30" s="12"/>
      <c r="AZ30" s="51"/>
      <c r="BA30" s="101"/>
      <c r="BB30" s="87"/>
      <c r="BC30" s="87"/>
      <c r="BD30" s="87"/>
      <c r="BE30" s="87"/>
      <c r="BF30" s="52">
        <f>(SUM(E30,I30,M30,Q30,U30,Y30,AC30,AG30,AK30,AO30,AS30,AW30)*10)</f>
        <v>0</v>
      </c>
      <c r="BG30" s="53">
        <f>(SUM(F30,J30,N30,R30,V30,Z30,AD30,AH30,AL30,AP30,AT30,AX30)*(6))</f>
        <v>0</v>
      </c>
      <c r="BH30" s="53">
        <f>(SUM(G30,K30,O30,S30,W30,AA30,AE30,AI30,AM30,AQ30,AU30,AY30)*3)</f>
        <v>3</v>
      </c>
      <c r="BI30" s="57">
        <f>(SUM(H30,L30,P30,T30,X30,AB30,AF30,AJ30,AN30,AR30,AV30,AZ30))</f>
        <v>0</v>
      </c>
    </row>
    <row r="31" spans="1:62" ht="19.5" thickBot="1">
      <c r="A31" s="89" t="s">
        <v>27</v>
      </c>
      <c r="B31" s="70">
        <f t="shared" si="9"/>
        <v>8</v>
      </c>
      <c r="C31" s="71">
        <f t="shared" ref="C31:C43" si="11">(IF(D31&gt;0,1,0))*((IF(B31=1,10,0))+(IF(B31=2,6,0))+(IF(B31=3,3,0))+(IF(B31=4,1,0)))</f>
        <v>0</v>
      </c>
      <c r="D31" s="72">
        <f t="shared" si="10"/>
        <v>4</v>
      </c>
      <c r="E31" s="90"/>
      <c r="F31" s="91"/>
      <c r="G31" s="91"/>
      <c r="H31" s="92"/>
      <c r="I31" s="90"/>
      <c r="J31" s="91"/>
      <c r="K31" s="91"/>
      <c r="L31" s="92"/>
      <c r="M31" s="90"/>
      <c r="N31" s="91"/>
      <c r="O31" s="91"/>
      <c r="P31" s="92"/>
      <c r="Q31" s="90"/>
      <c r="R31" s="91"/>
      <c r="S31" s="91"/>
      <c r="T31" s="92"/>
      <c r="U31" s="90"/>
      <c r="V31" s="91"/>
      <c r="W31" s="91"/>
      <c r="X31" s="92"/>
      <c r="Y31" s="90"/>
      <c r="Z31" s="91"/>
      <c r="AA31" s="91"/>
      <c r="AB31" s="92"/>
      <c r="AC31" s="90"/>
      <c r="AD31" s="91"/>
      <c r="AE31" s="91"/>
      <c r="AF31" s="92"/>
      <c r="AG31" s="90"/>
      <c r="AH31" s="91"/>
      <c r="AI31" s="91"/>
      <c r="AJ31" s="92"/>
      <c r="AK31" s="90"/>
      <c r="AL31" s="91"/>
      <c r="AM31" s="91"/>
      <c r="AN31" s="92">
        <v>1</v>
      </c>
      <c r="AO31" s="90"/>
      <c r="AP31" s="91"/>
      <c r="AQ31" s="91">
        <v>1</v>
      </c>
      <c r="AR31" s="92"/>
      <c r="AS31" s="90"/>
      <c r="AT31" s="91"/>
      <c r="AU31" s="91"/>
      <c r="AV31" s="92"/>
      <c r="AW31" s="90"/>
      <c r="AX31" s="91"/>
      <c r="AY31" s="91"/>
      <c r="AZ31" s="92"/>
      <c r="BA31" s="101"/>
      <c r="BB31" s="87"/>
      <c r="BC31" s="87"/>
      <c r="BD31" s="87"/>
      <c r="BE31" s="87"/>
      <c r="BF31" s="52">
        <f t="shared" ref="BF31:BF43" si="12">(SUM(E31,I31,M31,Q31,U31,Y31,AC31,AG31,AK31,AO31,AS31,AW31)*10)</f>
        <v>0</v>
      </c>
      <c r="BG31" s="53">
        <f t="shared" ref="BG31:BG43" si="13">(SUM(F31,J31,N31,R31,V31,Z31,AD31,AH31,AL31,AP31,AT31,AX31)*(6))</f>
        <v>0</v>
      </c>
      <c r="BH31" s="53">
        <f t="shared" ref="BH31:BH43" si="14">(SUM(G31,K31,O31,S31,W31,AA31,AE31,AI31,AM31,AQ31,AU31,AY31)*3)</f>
        <v>3</v>
      </c>
      <c r="BI31" s="57">
        <f t="shared" ref="BI31:BI43" si="15">(SUM(H31,L31,P31,T31,X31,AB31,AF31,AJ31,AN31,AR31,AV31,AZ31))</f>
        <v>1</v>
      </c>
    </row>
    <row r="32" spans="1:62" ht="19.5" thickBot="1">
      <c r="A32" s="64" t="s">
        <v>28</v>
      </c>
      <c r="B32" s="40">
        <f t="shared" si="9"/>
        <v>3</v>
      </c>
      <c r="C32" s="36">
        <f t="shared" si="11"/>
        <v>3</v>
      </c>
      <c r="D32" s="63">
        <f t="shared" si="10"/>
        <v>16</v>
      </c>
      <c r="E32" s="11"/>
      <c r="F32" s="12">
        <v>1</v>
      </c>
      <c r="G32" s="12">
        <v>1</v>
      </c>
      <c r="H32" s="51"/>
      <c r="I32" s="11"/>
      <c r="J32" s="12"/>
      <c r="K32" s="12"/>
      <c r="L32" s="51"/>
      <c r="M32" s="11"/>
      <c r="N32" s="12"/>
      <c r="O32" s="12"/>
      <c r="P32" s="51"/>
      <c r="Q32" s="11"/>
      <c r="R32" s="12"/>
      <c r="S32" s="12"/>
      <c r="T32" s="51"/>
      <c r="U32" s="11"/>
      <c r="V32" s="12">
        <v>1</v>
      </c>
      <c r="W32" s="12"/>
      <c r="X32" s="51">
        <v>1</v>
      </c>
      <c r="Y32" s="11"/>
      <c r="Z32" s="12"/>
      <c r="AA32" s="12"/>
      <c r="AB32" s="51"/>
      <c r="AC32" s="11"/>
      <c r="AD32" s="12"/>
      <c r="AE32" s="12"/>
      <c r="AF32" s="51"/>
      <c r="AG32" s="11"/>
      <c r="AH32" s="12"/>
      <c r="AI32" s="12"/>
      <c r="AJ32" s="51"/>
      <c r="AK32" s="11"/>
      <c r="AL32" s="12"/>
      <c r="AM32" s="12"/>
      <c r="AN32" s="51"/>
      <c r="AO32" s="11"/>
      <c r="AP32" s="12"/>
      <c r="AQ32" s="12"/>
      <c r="AR32" s="51"/>
      <c r="AS32" s="11"/>
      <c r="AT32" s="12"/>
      <c r="AU32" s="12"/>
      <c r="AV32" s="51"/>
      <c r="AW32" s="11"/>
      <c r="AX32" s="12"/>
      <c r="AY32" s="12"/>
      <c r="AZ32" s="51"/>
      <c r="BA32" s="101"/>
      <c r="BB32" s="87"/>
      <c r="BC32" s="87"/>
      <c r="BD32" s="87"/>
      <c r="BE32" s="87"/>
      <c r="BF32" s="52">
        <f t="shared" si="12"/>
        <v>0</v>
      </c>
      <c r="BG32" s="53">
        <f t="shared" si="13"/>
        <v>12</v>
      </c>
      <c r="BH32" s="53">
        <f t="shared" si="14"/>
        <v>3</v>
      </c>
      <c r="BI32" s="57">
        <f t="shared" si="15"/>
        <v>1</v>
      </c>
    </row>
    <row r="33" spans="1:62" ht="19.5" thickBot="1">
      <c r="A33" s="89" t="s">
        <v>29</v>
      </c>
      <c r="B33" s="70">
        <f t="shared" si="9"/>
        <v>10</v>
      </c>
      <c r="C33" s="71">
        <f t="shared" si="11"/>
        <v>0</v>
      </c>
      <c r="D33" s="72">
        <f t="shared" si="10"/>
        <v>0</v>
      </c>
      <c r="E33" s="90"/>
      <c r="F33" s="91"/>
      <c r="G33" s="91"/>
      <c r="H33" s="92"/>
      <c r="I33" s="90"/>
      <c r="J33" s="91"/>
      <c r="K33" s="91"/>
      <c r="L33" s="92"/>
      <c r="M33" s="90"/>
      <c r="N33" s="91"/>
      <c r="O33" s="91"/>
      <c r="P33" s="92"/>
      <c r="Q33" s="90"/>
      <c r="R33" s="91"/>
      <c r="S33" s="91"/>
      <c r="T33" s="92"/>
      <c r="U33" s="90"/>
      <c r="V33" s="91"/>
      <c r="W33" s="91"/>
      <c r="X33" s="92"/>
      <c r="Y33" s="90"/>
      <c r="Z33" s="91"/>
      <c r="AA33" s="91"/>
      <c r="AB33" s="92"/>
      <c r="AC33" s="90"/>
      <c r="AD33" s="91"/>
      <c r="AE33" s="91"/>
      <c r="AF33" s="92"/>
      <c r="AG33" s="90"/>
      <c r="AH33" s="91"/>
      <c r="AI33" s="91"/>
      <c r="AJ33" s="92"/>
      <c r="AK33" s="90"/>
      <c r="AL33" s="91"/>
      <c r="AM33" s="91"/>
      <c r="AN33" s="92"/>
      <c r="AO33" s="90"/>
      <c r="AP33" s="91"/>
      <c r="AQ33" s="91"/>
      <c r="AR33" s="92"/>
      <c r="AS33" s="90"/>
      <c r="AT33" s="91"/>
      <c r="AU33" s="91"/>
      <c r="AV33" s="92"/>
      <c r="AW33" s="90"/>
      <c r="AX33" s="91"/>
      <c r="AY33" s="91"/>
      <c r="AZ33" s="92"/>
      <c r="BA33" s="101"/>
      <c r="BB33" s="87"/>
      <c r="BC33" s="87"/>
      <c r="BD33" s="87"/>
      <c r="BE33" s="87"/>
      <c r="BF33" s="52">
        <f t="shared" si="12"/>
        <v>0</v>
      </c>
      <c r="BG33" s="53">
        <f t="shared" si="13"/>
        <v>0</v>
      </c>
      <c r="BH33" s="53">
        <f t="shared" si="14"/>
        <v>0</v>
      </c>
      <c r="BI33" s="57">
        <f t="shared" si="15"/>
        <v>0</v>
      </c>
    </row>
    <row r="34" spans="1:62" ht="19.5" thickBot="1">
      <c r="A34" s="64" t="s">
        <v>30</v>
      </c>
      <c r="B34" s="40">
        <f t="shared" si="9"/>
        <v>7</v>
      </c>
      <c r="C34" s="36">
        <f t="shared" si="11"/>
        <v>0</v>
      </c>
      <c r="D34" s="63">
        <f t="shared" si="10"/>
        <v>6</v>
      </c>
      <c r="E34" s="11"/>
      <c r="F34" s="12"/>
      <c r="G34" s="12"/>
      <c r="H34" s="51"/>
      <c r="I34" s="11"/>
      <c r="J34" s="12"/>
      <c r="K34" s="12"/>
      <c r="L34" s="51"/>
      <c r="M34" s="11"/>
      <c r="N34" s="12"/>
      <c r="O34" s="12"/>
      <c r="P34" s="51"/>
      <c r="Q34" s="11"/>
      <c r="R34" s="12"/>
      <c r="S34" s="12"/>
      <c r="T34" s="51"/>
      <c r="U34" s="11"/>
      <c r="V34" s="12"/>
      <c r="W34" s="12"/>
      <c r="X34" s="51"/>
      <c r="Y34" s="11"/>
      <c r="Z34" s="12"/>
      <c r="AA34" s="12"/>
      <c r="AB34" s="51"/>
      <c r="AC34" s="11"/>
      <c r="AD34" s="12"/>
      <c r="AE34" s="12"/>
      <c r="AF34" s="51"/>
      <c r="AG34" s="11"/>
      <c r="AH34" s="12"/>
      <c r="AI34" s="12"/>
      <c r="AJ34" s="51"/>
      <c r="AK34" s="11"/>
      <c r="AL34" s="12">
        <v>1</v>
      </c>
      <c r="AM34" s="12"/>
      <c r="AN34" s="51"/>
      <c r="AO34" s="11"/>
      <c r="AP34" s="12"/>
      <c r="AQ34" s="12"/>
      <c r="AR34" s="51"/>
      <c r="AS34" s="11"/>
      <c r="AT34" s="12"/>
      <c r="AU34" s="12"/>
      <c r="AV34" s="51"/>
      <c r="AW34" s="11"/>
      <c r="AX34" s="12"/>
      <c r="AY34" s="12"/>
      <c r="AZ34" s="51"/>
      <c r="BA34" s="101"/>
      <c r="BB34" s="87"/>
      <c r="BC34" s="87"/>
      <c r="BD34" s="87"/>
      <c r="BE34" s="87"/>
      <c r="BF34" s="52">
        <f t="shared" si="12"/>
        <v>0</v>
      </c>
      <c r="BG34" s="53">
        <f t="shared" si="13"/>
        <v>6</v>
      </c>
      <c r="BH34" s="53">
        <f t="shared" si="14"/>
        <v>0</v>
      </c>
      <c r="BI34" s="57">
        <f t="shared" si="15"/>
        <v>0</v>
      </c>
    </row>
    <row r="35" spans="1:62" ht="19.5" thickBot="1">
      <c r="A35" s="89" t="s">
        <v>31</v>
      </c>
      <c r="B35" s="70">
        <f t="shared" si="9"/>
        <v>4</v>
      </c>
      <c r="C35" s="71">
        <f t="shared" si="11"/>
        <v>1</v>
      </c>
      <c r="D35" s="72">
        <f t="shared" si="10"/>
        <v>13</v>
      </c>
      <c r="E35" s="90"/>
      <c r="F35" s="91"/>
      <c r="G35" s="91"/>
      <c r="H35" s="92"/>
      <c r="I35" s="90"/>
      <c r="J35" s="91"/>
      <c r="K35" s="91"/>
      <c r="L35" s="92"/>
      <c r="M35" s="90"/>
      <c r="N35" s="91"/>
      <c r="O35" s="91"/>
      <c r="P35" s="92"/>
      <c r="Q35" s="90">
        <v>1</v>
      </c>
      <c r="R35" s="91"/>
      <c r="S35" s="91">
        <v>1</v>
      </c>
      <c r="T35" s="92"/>
      <c r="U35" s="90"/>
      <c r="V35" s="91"/>
      <c r="W35" s="91"/>
      <c r="X35" s="92"/>
      <c r="Y35" s="90"/>
      <c r="Z35" s="91"/>
      <c r="AA35" s="91"/>
      <c r="AB35" s="92"/>
      <c r="AC35" s="90"/>
      <c r="AD35" s="91"/>
      <c r="AE35" s="91"/>
      <c r="AF35" s="92"/>
      <c r="AG35" s="90"/>
      <c r="AH35" s="91"/>
      <c r="AI35" s="91"/>
      <c r="AJ35" s="92"/>
      <c r="AK35" s="90"/>
      <c r="AL35" s="91"/>
      <c r="AM35" s="91"/>
      <c r="AN35" s="92"/>
      <c r="AO35" s="90"/>
      <c r="AP35" s="91"/>
      <c r="AQ35" s="91"/>
      <c r="AR35" s="92"/>
      <c r="AS35" s="90"/>
      <c r="AT35" s="91"/>
      <c r="AU35" s="91"/>
      <c r="AV35" s="92"/>
      <c r="AW35" s="90"/>
      <c r="AX35" s="91"/>
      <c r="AY35" s="91"/>
      <c r="AZ35" s="92"/>
      <c r="BA35" s="101"/>
      <c r="BB35" s="87"/>
      <c r="BC35" s="87"/>
      <c r="BD35" s="87"/>
      <c r="BE35" s="87"/>
      <c r="BF35" s="52">
        <f t="shared" si="12"/>
        <v>10</v>
      </c>
      <c r="BG35" s="53">
        <f t="shared" si="13"/>
        <v>0</v>
      </c>
      <c r="BH35" s="53">
        <f t="shared" si="14"/>
        <v>3</v>
      </c>
      <c r="BI35" s="57">
        <f t="shared" si="15"/>
        <v>0</v>
      </c>
    </row>
    <row r="36" spans="1:62" ht="19.5" thickBot="1">
      <c r="A36" s="64" t="s">
        <v>32</v>
      </c>
      <c r="B36" s="40">
        <f t="shared" si="9"/>
        <v>10</v>
      </c>
      <c r="C36" s="36">
        <f t="shared" si="11"/>
        <v>0</v>
      </c>
      <c r="D36" s="63">
        <f t="shared" si="10"/>
        <v>0</v>
      </c>
      <c r="E36" s="11"/>
      <c r="F36" s="12"/>
      <c r="G36" s="12"/>
      <c r="H36" s="51"/>
      <c r="I36" s="11"/>
      <c r="J36" s="12"/>
      <c r="K36" s="12"/>
      <c r="L36" s="51"/>
      <c r="M36" s="11"/>
      <c r="N36" s="12"/>
      <c r="O36" s="12"/>
      <c r="P36" s="51"/>
      <c r="Q36" s="11"/>
      <c r="R36" s="12"/>
      <c r="S36" s="12"/>
      <c r="T36" s="51"/>
      <c r="U36" s="11"/>
      <c r="V36" s="12"/>
      <c r="W36" s="12"/>
      <c r="X36" s="51"/>
      <c r="Y36" s="11"/>
      <c r="Z36" s="12"/>
      <c r="AA36" s="12"/>
      <c r="AB36" s="51"/>
      <c r="AC36" s="11"/>
      <c r="AD36" s="12"/>
      <c r="AE36" s="12"/>
      <c r="AF36" s="51"/>
      <c r="AG36" s="11"/>
      <c r="AH36" s="12"/>
      <c r="AI36" s="12"/>
      <c r="AJ36" s="51"/>
      <c r="AK36" s="11"/>
      <c r="AL36" s="12"/>
      <c r="AM36" s="12"/>
      <c r="AN36" s="51"/>
      <c r="AO36" s="11"/>
      <c r="AP36" s="12"/>
      <c r="AQ36" s="12"/>
      <c r="AR36" s="51"/>
      <c r="AS36" s="11"/>
      <c r="AT36" s="12"/>
      <c r="AU36" s="12"/>
      <c r="AV36" s="51"/>
      <c r="AW36" s="11"/>
      <c r="AX36" s="12"/>
      <c r="AY36" s="12"/>
      <c r="AZ36" s="51"/>
      <c r="BA36" s="101"/>
      <c r="BB36" s="87"/>
      <c r="BC36" s="87"/>
      <c r="BD36" s="87"/>
      <c r="BE36" s="87"/>
      <c r="BF36" s="52">
        <f t="shared" si="12"/>
        <v>0</v>
      </c>
      <c r="BG36" s="53">
        <f t="shared" si="13"/>
        <v>0</v>
      </c>
      <c r="BH36" s="53">
        <f t="shared" si="14"/>
        <v>0</v>
      </c>
      <c r="BI36" s="57">
        <f t="shared" si="15"/>
        <v>0</v>
      </c>
    </row>
    <row r="37" spans="1:62" ht="19.5" thickBot="1">
      <c r="A37" s="89" t="s">
        <v>33</v>
      </c>
      <c r="B37" s="70">
        <f t="shared" si="9"/>
        <v>1</v>
      </c>
      <c r="C37" s="71">
        <f t="shared" si="11"/>
        <v>10</v>
      </c>
      <c r="D37" s="72">
        <f t="shared" si="10"/>
        <v>53</v>
      </c>
      <c r="E37" s="90">
        <v>1</v>
      </c>
      <c r="F37" s="91"/>
      <c r="G37" s="91"/>
      <c r="H37" s="92"/>
      <c r="I37" s="90"/>
      <c r="J37" s="91"/>
      <c r="K37" s="91"/>
      <c r="L37" s="92"/>
      <c r="M37" s="90"/>
      <c r="N37" s="91"/>
      <c r="O37" s="91"/>
      <c r="P37" s="92"/>
      <c r="Q37" s="90"/>
      <c r="R37" s="91">
        <v>1</v>
      </c>
      <c r="S37" s="91"/>
      <c r="T37" s="92"/>
      <c r="U37" s="90"/>
      <c r="V37" s="91"/>
      <c r="W37" s="91"/>
      <c r="X37" s="92"/>
      <c r="Y37" s="90">
        <v>1</v>
      </c>
      <c r="Z37" s="91"/>
      <c r="AA37" s="91"/>
      <c r="AB37" s="92"/>
      <c r="AC37" s="90"/>
      <c r="AD37" s="91"/>
      <c r="AE37" s="91"/>
      <c r="AF37" s="92"/>
      <c r="AG37" s="90"/>
      <c r="AH37" s="91">
        <v>1</v>
      </c>
      <c r="AI37" s="91">
        <v>1</v>
      </c>
      <c r="AJ37" s="92">
        <v>1</v>
      </c>
      <c r="AK37" s="90">
        <v>1</v>
      </c>
      <c r="AL37" s="91"/>
      <c r="AM37" s="91"/>
      <c r="AN37" s="92"/>
      <c r="AO37" s="90"/>
      <c r="AP37" s="91">
        <v>1</v>
      </c>
      <c r="AQ37" s="91"/>
      <c r="AR37" s="92">
        <v>1</v>
      </c>
      <c r="AS37" s="90"/>
      <c r="AT37" s="91"/>
      <c r="AU37" s="91"/>
      <c r="AV37" s="92"/>
      <c r="AW37" s="90"/>
      <c r="AX37" s="91"/>
      <c r="AY37" s="91"/>
      <c r="AZ37" s="92"/>
      <c r="BA37" s="101"/>
      <c r="BB37" s="87"/>
      <c r="BC37" s="87"/>
      <c r="BD37" s="87"/>
      <c r="BE37" s="87"/>
      <c r="BF37" s="52">
        <f t="shared" si="12"/>
        <v>30</v>
      </c>
      <c r="BG37" s="53">
        <f t="shared" si="13"/>
        <v>18</v>
      </c>
      <c r="BH37" s="53">
        <f t="shared" si="14"/>
        <v>3</v>
      </c>
      <c r="BI37" s="57">
        <f t="shared" si="15"/>
        <v>2</v>
      </c>
    </row>
    <row r="38" spans="1:62" ht="19.5" thickBot="1">
      <c r="A38" s="64" t="s">
        <v>35</v>
      </c>
      <c r="B38" s="40">
        <f t="shared" si="9"/>
        <v>10</v>
      </c>
      <c r="C38" s="36">
        <f t="shared" si="11"/>
        <v>0</v>
      </c>
      <c r="D38" s="63">
        <f t="shared" si="10"/>
        <v>0</v>
      </c>
      <c r="E38" s="11"/>
      <c r="F38" s="12"/>
      <c r="G38" s="12"/>
      <c r="H38" s="51"/>
      <c r="I38" s="11"/>
      <c r="J38" s="12"/>
      <c r="K38" s="12"/>
      <c r="L38" s="51"/>
      <c r="M38" s="11"/>
      <c r="N38" s="12"/>
      <c r="O38" s="12"/>
      <c r="P38" s="51"/>
      <c r="Q38" s="11"/>
      <c r="R38" s="12"/>
      <c r="S38" s="12"/>
      <c r="T38" s="51"/>
      <c r="U38" s="11"/>
      <c r="V38" s="12"/>
      <c r="W38" s="12"/>
      <c r="X38" s="51"/>
      <c r="Y38" s="11"/>
      <c r="Z38" s="12"/>
      <c r="AA38" s="12"/>
      <c r="AB38" s="51"/>
      <c r="AC38" s="11"/>
      <c r="AD38" s="12"/>
      <c r="AE38" s="12"/>
      <c r="AF38" s="51"/>
      <c r="AG38" s="11"/>
      <c r="AH38" s="12"/>
      <c r="AI38" s="12"/>
      <c r="AJ38" s="51"/>
      <c r="AK38" s="11"/>
      <c r="AL38" s="12"/>
      <c r="AM38" s="12"/>
      <c r="AN38" s="51"/>
      <c r="AO38" s="11"/>
      <c r="AP38" s="12"/>
      <c r="AQ38" s="12"/>
      <c r="AR38" s="51"/>
      <c r="AS38" s="11"/>
      <c r="AT38" s="12"/>
      <c r="AU38" s="12"/>
      <c r="AV38" s="51"/>
      <c r="AW38" s="11"/>
      <c r="AX38" s="12"/>
      <c r="AY38" s="12"/>
      <c r="AZ38" s="51"/>
      <c r="BA38" s="101"/>
      <c r="BB38" s="87"/>
      <c r="BC38" s="87"/>
      <c r="BD38" s="87"/>
      <c r="BE38" s="87"/>
      <c r="BF38" s="52">
        <f t="shared" si="12"/>
        <v>0</v>
      </c>
      <c r="BG38" s="53">
        <f t="shared" si="13"/>
        <v>0</v>
      </c>
      <c r="BH38" s="53">
        <f t="shared" si="14"/>
        <v>0</v>
      </c>
      <c r="BI38" s="57">
        <f t="shared" si="15"/>
        <v>0</v>
      </c>
    </row>
    <row r="39" spans="1:62" ht="19.5" thickBot="1">
      <c r="A39" s="89" t="s">
        <v>34</v>
      </c>
      <c r="B39" s="70">
        <f t="shared" si="9"/>
        <v>6</v>
      </c>
      <c r="C39" s="71">
        <f t="shared" si="11"/>
        <v>0</v>
      </c>
      <c r="D39" s="72">
        <f t="shared" si="10"/>
        <v>10</v>
      </c>
      <c r="E39" s="90"/>
      <c r="F39" s="91"/>
      <c r="G39" s="91"/>
      <c r="H39" s="92"/>
      <c r="I39" s="90"/>
      <c r="J39" s="91"/>
      <c r="K39" s="91"/>
      <c r="L39" s="92"/>
      <c r="M39" s="90"/>
      <c r="N39" s="91"/>
      <c r="O39" s="91"/>
      <c r="P39" s="92"/>
      <c r="Q39" s="90"/>
      <c r="R39" s="91"/>
      <c r="S39" s="91"/>
      <c r="T39" s="92"/>
      <c r="U39" s="90"/>
      <c r="V39" s="91"/>
      <c r="W39" s="91">
        <v>1</v>
      </c>
      <c r="X39" s="92"/>
      <c r="Y39" s="90"/>
      <c r="Z39" s="91">
        <v>1</v>
      </c>
      <c r="AA39" s="91"/>
      <c r="AB39" s="92">
        <v>1</v>
      </c>
      <c r="AC39" s="90"/>
      <c r="AD39" s="91"/>
      <c r="AE39" s="91"/>
      <c r="AF39" s="92"/>
      <c r="AG39" s="90"/>
      <c r="AH39" s="91"/>
      <c r="AI39" s="91"/>
      <c r="AJ39" s="92"/>
      <c r="AK39" s="90"/>
      <c r="AL39" s="91"/>
      <c r="AM39" s="91"/>
      <c r="AN39" s="92"/>
      <c r="AO39" s="90"/>
      <c r="AP39" s="91"/>
      <c r="AQ39" s="91"/>
      <c r="AR39" s="92"/>
      <c r="AS39" s="90"/>
      <c r="AT39" s="91"/>
      <c r="AU39" s="91"/>
      <c r="AV39" s="92"/>
      <c r="AW39" s="90"/>
      <c r="AX39" s="91"/>
      <c r="AY39" s="91"/>
      <c r="AZ39" s="92"/>
      <c r="BA39" s="101"/>
      <c r="BB39" s="87"/>
      <c r="BC39" s="87"/>
      <c r="BD39" s="87"/>
      <c r="BE39" s="87"/>
      <c r="BF39" s="52">
        <f t="shared" si="12"/>
        <v>0</v>
      </c>
      <c r="BG39" s="53">
        <f t="shared" si="13"/>
        <v>6</v>
      </c>
      <c r="BH39" s="53">
        <f t="shared" si="14"/>
        <v>3</v>
      </c>
      <c r="BI39" s="57">
        <f t="shared" si="15"/>
        <v>1</v>
      </c>
    </row>
    <row r="40" spans="1:62" ht="19.5" thickBot="1">
      <c r="A40" s="64" t="s">
        <v>40</v>
      </c>
      <c r="B40" s="40">
        <f t="shared" si="9"/>
        <v>10</v>
      </c>
      <c r="C40" s="36">
        <f t="shared" si="11"/>
        <v>0</v>
      </c>
      <c r="D40" s="63">
        <f t="shared" si="10"/>
        <v>0</v>
      </c>
      <c r="E40" s="11"/>
      <c r="F40" s="12"/>
      <c r="G40" s="12"/>
      <c r="H40" s="51"/>
      <c r="I40" s="11"/>
      <c r="J40" s="12"/>
      <c r="K40" s="12"/>
      <c r="L40" s="51"/>
      <c r="M40" s="11"/>
      <c r="N40" s="12"/>
      <c r="O40" s="12"/>
      <c r="P40" s="51"/>
      <c r="Q40" s="11"/>
      <c r="R40" s="12"/>
      <c r="S40" s="12"/>
      <c r="T40" s="51"/>
      <c r="U40" s="11"/>
      <c r="V40" s="12"/>
      <c r="W40" s="12"/>
      <c r="X40" s="51"/>
      <c r="Y40" s="11"/>
      <c r="Z40" s="12"/>
      <c r="AA40" s="12"/>
      <c r="AB40" s="51"/>
      <c r="AC40" s="11"/>
      <c r="AD40" s="12"/>
      <c r="AE40" s="12"/>
      <c r="AF40" s="51"/>
      <c r="AG40" s="11"/>
      <c r="AH40" s="12"/>
      <c r="AI40" s="12"/>
      <c r="AJ40" s="51"/>
      <c r="AK40" s="11"/>
      <c r="AL40" s="12"/>
      <c r="AM40" s="12"/>
      <c r="AN40" s="51"/>
      <c r="AO40" s="11"/>
      <c r="AP40" s="12"/>
      <c r="AQ40" s="12"/>
      <c r="AR40" s="51"/>
      <c r="AS40" s="11"/>
      <c r="AT40" s="12"/>
      <c r="AU40" s="12"/>
      <c r="AV40" s="51"/>
      <c r="AW40" s="11"/>
      <c r="AX40" s="12"/>
      <c r="AY40" s="12"/>
      <c r="AZ40" s="51"/>
      <c r="BA40" s="101"/>
      <c r="BB40" s="87"/>
      <c r="BC40" s="87"/>
      <c r="BD40" s="87"/>
      <c r="BE40" s="87"/>
      <c r="BF40" s="52">
        <f t="shared" si="12"/>
        <v>0</v>
      </c>
      <c r="BG40" s="53">
        <f t="shared" si="13"/>
        <v>0</v>
      </c>
      <c r="BH40" s="53">
        <f t="shared" si="14"/>
        <v>0</v>
      </c>
      <c r="BI40" s="57">
        <f t="shared" si="15"/>
        <v>0</v>
      </c>
    </row>
    <row r="41" spans="1:62" ht="19.5" thickBot="1">
      <c r="A41" s="89" t="s">
        <v>38</v>
      </c>
      <c r="B41" s="70">
        <f t="shared" si="9"/>
        <v>5</v>
      </c>
      <c r="C41" s="71">
        <f t="shared" si="11"/>
        <v>0</v>
      </c>
      <c r="D41" s="72">
        <f t="shared" si="10"/>
        <v>12</v>
      </c>
      <c r="E41" s="90"/>
      <c r="F41" s="91"/>
      <c r="G41" s="91"/>
      <c r="H41" s="92">
        <v>1</v>
      </c>
      <c r="I41" s="90"/>
      <c r="J41" s="91"/>
      <c r="K41" s="91"/>
      <c r="L41" s="92"/>
      <c r="M41" s="90"/>
      <c r="N41" s="91"/>
      <c r="O41" s="91"/>
      <c r="P41" s="92"/>
      <c r="Q41" s="90"/>
      <c r="R41" s="91"/>
      <c r="S41" s="91"/>
      <c r="T41" s="92">
        <v>1</v>
      </c>
      <c r="U41" s="90"/>
      <c r="V41" s="91"/>
      <c r="W41" s="91"/>
      <c r="X41" s="92"/>
      <c r="Y41" s="90"/>
      <c r="Z41" s="91"/>
      <c r="AA41" s="91"/>
      <c r="AB41" s="92"/>
      <c r="AC41" s="90"/>
      <c r="AD41" s="91"/>
      <c r="AE41" s="91"/>
      <c r="AF41" s="92"/>
      <c r="AG41" s="90"/>
      <c r="AH41" s="91"/>
      <c r="AI41" s="91"/>
      <c r="AJ41" s="92"/>
      <c r="AK41" s="90"/>
      <c r="AL41" s="91"/>
      <c r="AM41" s="91"/>
      <c r="AN41" s="92"/>
      <c r="AO41" s="90">
        <v>1</v>
      </c>
      <c r="AP41" s="91"/>
      <c r="AQ41" s="91"/>
      <c r="AR41" s="92"/>
      <c r="AS41" s="90"/>
      <c r="AT41" s="91"/>
      <c r="AU41" s="91"/>
      <c r="AV41" s="92"/>
      <c r="AW41" s="90"/>
      <c r="AX41" s="91"/>
      <c r="AY41" s="91"/>
      <c r="AZ41" s="92"/>
      <c r="BA41" s="101"/>
      <c r="BB41" s="87"/>
      <c r="BC41" s="87"/>
      <c r="BD41" s="87"/>
      <c r="BE41" s="87"/>
      <c r="BF41" s="52">
        <f t="shared" si="12"/>
        <v>10</v>
      </c>
      <c r="BG41" s="53">
        <f t="shared" si="13"/>
        <v>0</v>
      </c>
      <c r="BH41" s="53">
        <f t="shared" si="14"/>
        <v>0</v>
      </c>
      <c r="BI41" s="57">
        <f t="shared" si="15"/>
        <v>2</v>
      </c>
    </row>
    <row r="42" spans="1:62" ht="19.5" thickBot="1">
      <c r="A42" s="64" t="s">
        <v>36</v>
      </c>
      <c r="B42" s="40">
        <f t="shared" si="9"/>
        <v>10</v>
      </c>
      <c r="C42" s="36">
        <f t="shared" si="11"/>
        <v>0</v>
      </c>
      <c r="D42" s="63">
        <f t="shared" si="10"/>
        <v>0</v>
      </c>
      <c r="E42" s="11"/>
      <c r="F42" s="12"/>
      <c r="G42" s="12"/>
      <c r="H42" s="51"/>
      <c r="I42" s="11"/>
      <c r="J42" s="12"/>
      <c r="K42" s="12"/>
      <c r="L42" s="51"/>
      <c r="M42" s="11"/>
      <c r="N42" s="12"/>
      <c r="O42" s="12"/>
      <c r="P42" s="51"/>
      <c r="Q42" s="11"/>
      <c r="R42" s="12"/>
      <c r="S42" s="12"/>
      <c r="T42" s="51"/>
      <c r="U42" s="11"/>
      <c r="V42" s="12"/>
      <c r="W42" s="12"/>
      <c r="X42" s="51"/>
      <c r="Y42" s="11"/>
      <c r="Z42" s="12"/>
      <c r="AA42" s="12"/>
      <c r="AB42" s="51"/>
      <c r="AC42" s="11"/>
      <c r="AD42" s="12"/>
      <c r="AE42" s="12"/>
      <c r="AF42" s="51"/>
      <c r="AG42" s="11"/>
      <c r="AH42" s="12"/>
      <c r="AI42" s="12"/>
      <c r="AJ42" s="51"/>
      <c r="AK42" s="11"/>
      <c r="AL42" s="12"/>
      <c r="AM42" s="12"/>
      <c r="AN42" s="51"/>
      <c r="AO42" s="11"/>
      <c r="AP42" s="12"/>
      <c r="AQ42" s="12"/>
      <c r="AR42" s="51"/>
      <c r="AS42" s="11"/>
      <c r="AT42" s="12"/>
      <c r="AU42" s="12"/>
      <c r="AV42" s="51"/>
      <c r="AW42" s="11"/>
      <c r="AX42" s="12"/>
      <c r="AY42" s="12"/>
      <c r="AZ42" s="51"/>
      <c r="BA42" s="101"/>
      <c r="BB42" s="87"/>
      <c r="BC42" s="87"/>
      <c r="BD42" s="87"/>
      <c r="BE42" s="87"/>
      <c r="BF42" s="52">
        <f t="shared" si="12"/>
        <v>0</v>
      </c>
      <c r="BG42" s="53">
        <f t="shared" si="13"/>
        <v>0</v>
      </c>
      <c r="BH42" s="53">
        <f t="shared" si="14"/>
        <v>0</v>
      </c>
      <c r="BI42" s="57">
        <f t="shared" si="15"/>
        <v>0</v>
      </c>
      <c r="BJ42" s="116" t="s">
        <v>14</v>
      </c>
    </row>
    <row r="43" spans="1:62" ht="19.5" thickBot="1">
      <c r="A43" s="98" t="s">
        <v>57</v>
      </c>
      <c r="B43" s="70">
        <f t="shared" si="9"/>
        <v>2</v>
      </c>
      <c r="C43" s="71">
        <f t="shared" si="11"/>
        <v>6</v>
      </c>
      <c r="D43" s="117">
        <f t="shared" si="10"/>
        <v>23</v>
      </c>
      <c r="E43" s="90"/>
      <c r="F43" s="91"/>
      <c r="G43" s="91"/>
      <c r="H43" s="92"/>
      <c r="I43" s="90"/>
      <c r="J43" s="91"/>
      <c r="K43" s="91"/>
      <c r="L43" s="92"/>
      <c r="M43" s="90"/>
      <c r="N43" s="91"/>
      <c r="O43" s="91"/>
      <c r="P43" s="92"/>
      <c r="Q43" s="90"/>
      <c r="R43" s="91"/>
      <c r="S43" s="91"/>
      <c r="T43" s="92"/>
      <c r="U43" s="90">
        <v>1</v>
      </c>
      <c r="V43" s="91"/>
      <c r="W43" s="91"/>
      <c r="X43" s="92"/>
      <c r="Y43" s="90"/>
      <c r="Z43" s="91"/>
      <c r="AA43" s="91"/>
      <c r="AB43" s="92"/>
      <c r="AC43" s="90"/>
      <c r="AD43" s="91"/>
      <c r="AE43" s="91"/>
      <c r="AF43" s="92"/>
      <c r="AG43" s="90">
        <v>1</v>
      </c>
      <c r="AH43" s="91"/>
      <c r="AI43" s="91"/>
      <c r="AJ43" s="92"/>
      <c r="AK43" s="90"/>
      <c r="AL43" s="91"/>
      <c r="AM43" s="91">
        <v>1</v>
      </c>
      <c r="AN43" s="92"/>
      <c r="AO43" s="90"/>
      <c r="AP43" s="91"/>
      <c r="AQ43" s="91"/>
      <c r="AR43" s="92"/>
      <c r="AS43" s="90"/>
      <c r="AT43" s="91"/>
      <c r="AU43" s="91"/>
      <c r="AV43" s="92"/>
      <c r="AW43" s="90"/>
      <c r="AX43" s="91"/>
      <c r="AY43" s="91"/>
      <c r="AZ43" s="92"/>
      <c r="BA43" s="101"/>
      <c r="BB43" s="87"/>
      <c r="BC43" s="87"/>
      <c r="BD43" s="87"/>
      <c r="BE43" s="87"/>
      <c r="BF43" s="52">
        <f t="shared" si="12"/>
        <v>20</v>
      </c>
      <c r="BG43" s="53">
        <f t="shared" si="13"/>
        <v>0</v>
      </c>
      <c r="BH43" s="53">
        <f t="shared" si="14"/>
        <v>3</v>
      </c>
      <c r="BI43" s="57">
        <f t="shared" si="15"/>
        <v>0</v>
      </c>
      <c r="BJ43" s="96">
        <f>SUM(D30:D43)</f>
        <v>140</v>
      </c>
    </row>
    <row r="44" spans="1:62" ht="15.75">
      <c r="A44" s="280"/>
      <c r="B44" s="281"/>
      <c r="C44" s="281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</row>
    <row r="45" spans="1:62" ht="69.75" customHeight="1">
      <c r="A45" s="87"/>
      <c r="B45" s="94"/>
      <c r="C45" s="94"/>
      <c r="D45" s="87"/>
      <c r="E45" s="87"/>
      <c r="F45" s="87"/>
      <c r="G45" s="87"/>
      <c r="H45" s="88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99"/>
      <c r="BB45" s="87"/>
      <c r="BC45" s="87"/>
      <c r="BD45" s="87"/>
      <c r="BE45" s="87"/>
    </row>
    <row r="46" spans="1:62" ht="225.75" customHeight="1">
      <c r="A46" s="87"/>
      <c r="B46" s="94"/>
      <c r="C46" s="94"/>
      <c r="D46" s="87"/>
      <c r="E46" s="87"/>
      <c r="F46" s="87"/>
      <c r="G46" s="87"/>
      <c r="H46" s="88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99"/>
      <c r="BB46" s="87"/>
      <c r="BC46" s="87"/>
      <c r="BD46" s="87"/>
      <c r="BE46" s="87"/>
    </row>
  </sheetData>
  <mergeCells count="42">
    <mergeCell ref="A44:C44"/>
    <mergeCell ref="B24:L24"/>
    <mergeCell ref="B1:L1"/>
    <mergeCell ref="AS27:AV27"/>
    <mergeCell ref="AW27:AZ27"/>
    <mergeCell ref="U27:X27"/>
    <mergeCell ref="Y27:AB27"/>
    <mergeCell ref="AC27:AF27"/>
    <mergeCell ref="AG27:AJ27"/>
    <mergeCell ref="AK27:AN27"/>
    <mergeCell ref="AO27:AR27"/>
    <mergeCell ref="AK26:AZ26"/>
    <mergeCell ref="A26:A29"/>
    <mergeCell ref="B26:B29"/>
    <mergeCell ref="C26:C29"/>
    <mergeCell ref="D26:D29"/>
    <mergeCell ref="E26:T26"/>
    <mergeCell ref="U26:AJ26"/>
    <mergeCell ref="E27:H27"/>
    <mergeCell ref="I27:L27"/>
    <mergeCell ref="M27:P27"/>
    <mergeCell ref="Q27:T27"/>
    <mergeCell ref="A21:C21"/>
    <mergeCell ref="AK4:AN4"/>
    <mergeCell ref="AO4:AR4"/>
    <mergeCell ref="AS4:AV4"/>
    <mergeCell ref="AW4:AZ4"/>
    <mergeCell ref="E4:H4"/>
    <mergeCell ref="I4:L4"/>
    <mergeCell ref="M4:P4"/>
    <mergeCell ref="Q4:T4"/>
    <mergeCell ref="U4:X4"/>
    <mergeCell ref="Y4:AB4"/>
    <mergeCell ref="AC4:AF4"/>
    <mergeCell ref="AG4:AJ4"/>
    <mergeCell ref="U3:AJ3"/>
    <mergeCell ref="AK3:AZ3"/>
    <mergeCell ref="A3:A6"/>
    <mergeCell ref="B3:B6"/>
    <mergeCell ref="C3:C6"/>
    <mergeCell ref="D3:D6"/>
    <mergeCell ref="E3:T3"/>
  </mergeCells>
  <conditionalFormatting sqref="E6:AZ6 E29:AZ29">
    <cfRule type="cellIs" dxfId="178" priority="15" operator="greaterThan">
      <formula>1</formula>
    </cfRule>
    <cfRule type="cellIs" dxfId="177" priority="16" operator="equal">
      <formula>1</formula>
    </cfRule>
    <cfRule type="cellIs" dxfId="176" priority="17" operator="equal">
      <formula>0</formula>
    </cfRule>
  </conditionalFormatting>
  <conditionalFormatting sqref="B7:B20">
    <cfRule type="cellIs" dxfId="175" priority="11" operator="equal">
      <formula>4</formula>
    </cfRule>
    <cfRule type="cellIs" dxfId="174" priority="12" operator="equal">
      <formula>3</formula>
    </cfRule>
    <cfRule type="cellIs" dxfId="173" priority="13" operator="equal">
      <formula>2</formula>
    </cfRule>
    <cfRule type="cellIs" dxfId="172" priority="14" operator="equal">
      <formula>1</formula>
    </cfRule>
  </conditionalFormatting>
  <conditionalFormatting sqref="B30:B43">
    <cfRule type="cellIs" dxfId="171" priority="7" operator="equal">
      <formula>4</formula>
    </cfRule>
    <cfRule type="cellIs" dxfId="170" priority="8" operator="equal">
      <formula>3</formula>
    </cfRule>
    <cfRule type="cellIs" dxfId="169" priority="9" operator="equal">
      <formula>2</formula>
    </cfRule>
    <cfRule type="cellIs" dxfId="168" priority="10" operator="equal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Q48"/>
  <sheetViews>
    <sheetView workbookViewId="0">
      <selection activeCell="U16" sqref="U16"/>
    </sheetView>
  </sheetViews>
  <sheetFormatPr baseColWidth="10" defaultRowHeight="15"/>
  <cols>
    <col min="1" max="1" width="15.7109375" style="1" bestFit="1" customWidth="1"/>
    <col min="2" max="2" width="9.28515625" style="2" customWidth="1"/>
    <col min="3" max="3" width="12.140625" style="2" customWidth="1"/>
    <col min="4" max="4" width="10" style="1" customWidth="1"/>
    <col min="5" max="8" width="5.7109375" style="1" customWidth="1"/>
    <col min="9" max="9" width="3.28515625" style="1" customWidth="1"/>
    <col min="10" max="10" width="3.7109375" style="1" customWidth="1"/>
    <col min="11" max="11" width="15.7109375" style="1" bestFit="1" customWidth="1"/>
    <col min="12" max="12" width="8.85546875" style="1" bestFit="1" customWidth="1"/>
    <col min="13" max="13" width="13" style="1" customWidth="1"/>
    <col min="14" max="14" width="9.5703125" style="1" customWidth="1"/>
    <col min="15" max="22" width="5.7109375" style="1" customWidth="1"/>
    <col min="23" max="23" width="5.85546875" style="1" customWidth="1"/>
    <col min="24" max="24" width="7.7109375" style="1" bestFit="1" customWidth="1"/>
    <col min="25" max="25" width="5" style="1" bestFit="1" customWidth="1"/>
    <col min="26" max="26" width="6" style="1" bestFit="1" customWidth="1"/>
    <col min="27" max="27" width="7.85546875" style="1" bestFit="1" customWidth="1"/>
    <col min="28" max="28" width="6" style="1" customWidth="1"/>
    <col min="29" max="29" width="7.7109375" style="1" bestFit="1" customWidth="1"/>
    <col min="30" max="30" width="5" style="1" bestFit="1" customWidth="1"/>
    <col min="31" max="31" width="6" style="1" bestFit="1" customWidth="1"/>
    <col min="32" max="32" width="7.85546875" style="1" bestFit="1" customWidth="1"/>
    <col min="33" max="33" width="5.28515625" style="1" customWidth="1"/>
    <col min="34" max="34" width="7.7109375" style="1" bestFit="1" customWidth="1"/>
    <col min="35" max="35" width="5" style="1" bestFit="1" customWidth="1"/>
    <col min="36" max="36" width="6" style="1" bestFit="1" customWidth="1"/>
    <col min="37" max="37" width="7.85546875" style="1" bestFit="1" customWidth="1"/>
    <col min="38" max="38" width="5.7109375" style="1" customWidth="1"/>
    <col min="39" max="39" width="7.7109375" style="1" bestFit="1" customWidth="1"/>
    <col min="40" max="40" width="5" style="1" bestFit="1" customWidth="1"/>
    <col min="41" max="41" width="6" style="1" bestFit="1" customWidth="1"/>
    <col min="42" max="42" width="7.85546875" style="1" bestFit="1" customWidth="1"/>
    <col min="43" max="43" width="6.5703125" style="1" customWidth="1"/>
    <col min="44" max="44" width="7.7109375" style="1" bestFit="1" customWidth="1"/>
    <col min="45" max="45" width="5" style="1" bestFit="1" customWidth="1"/>
    <col min="46" max="46" width="6" style="1" bestFit="1" customWidth="1"/>
    <col min="47" max="47" width="7.85546875" style="1" bestFit="1" customWidth="1"/>
    <col min="48" max="48" width="4.7109375" style="1" customWidth="1"/>
    <col min="49" max="49" width="7.7109375" style="1" bestFit="1" customWidth="1"/>
    <col min="50" max="50" width="5" style="1" bestFit="1" customWidth="1"/>
    <col min="51" max="51" width="6" style="1" bestFit="1" customWidth="1"/>
    <col min="52" max="52" width="7.85546875" style="1" bestFit="1" customWidth="1"/>
    <col min="53" max="53" width="5.7109375" style="1" customWidth="1"/>
    <col min="54" max="54" width="7.7109375" style="1" bestFit="1" customWidth="1"/>
    <col min="55" max="55" width="5" style="1" bestFit="1" customWidth="1"/>
    <col min="56" max="56" width="6" style="1" bestFit="1" customWidth="1"/>
    <col min="57" max="57" width="7.85546875" style="1" bestFit="1" customWidth="1"/>
    <col min="58" max="58" width="4.5703125" style="1" customWidth="1"/>
    <col min="59" max="59" width="7.7109375" style="1" bestFit="1" customWidth="1"/>
    <col min="60" max="60" width="5" style="1" bestFit="1" customWidth="1"/>
    <col min="61" max="61" width="6" style="1" bestFit="1" customWidth="1"/>
    <col min="62" max="62" width="7.85546875" style="1" bestFit="1" customWidth="1"/>
    <col min="63" max="63" width="5.140625" style="1" customWidth="1"/>
    <col min="64" max="64" width="7.7109375" style="1" bestFit="1" customWidth="1"/>
    <col min="65" max="65" width="5" style="1" bestFit="1" customWidth="1"/>
    <col min="66" max="66" width="6" style="1" bestFit="1" customWidth="1"/>
    <col min="67" max="67" width="7.85546875" style="1" bestFit="1" customWidth="1"/>
    <col min="68" max="68" width="6.7109375" style="1" customWidth="1"/>
    <col min="69" max="69" width="8.85546875" style="10" bestFit="1" customWidth="1"/>
    <col min="70" max="70" width="6.28515625" style="1" bestFit="1" customWidth="1"/>
    <col min="71" max="71" width="8.28515625" style="1" bestFit="1" customWidth="1"/>
    <col min="72" max="72" width="10.42578125" style="1" bestFit="1" customWidth="1"/>
    <col min="73" max="73" width="7.42578125" style="1" customWidth="1"/>
    <col min="74" max="16384" width="11.42578125" style="1"/>
  </cols>
  <sheetData>
    <row r="1" spans="1:39" ht="16.5" customHeight="1" thickBot="1">
      <c r="A1" s="300" t="s">
        <v>159</v>
      </c>
      <c r="B1" s="300"/>
      <c r="C1" s="300"/>
      <c r="D1" s="119"/>
      <c r="E1" s="119"/>
      <c r="F1" s="119"/>
      <c r="G1" s="16"/>
      <c r="H1" s="16"/>
      <c r="I1" s="16"/>
      <c r="J1" s="87"/>
      <c r="K1" s="297" t="s">
        <v>85</v>
      </c>
      <c r="L1" s="297"/>
      <c r="M1" s="297"/>
      <c r="N1" s="118"/>
      <c r="O1" s="118"/>
      <c r="P1" s="118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</row>
    <row r="2" spans="1:39" ht="14.25" customHeight="1" thickBot="1">
      <c r="A2" s="16"/>
      <c r="B2" s="84"/>
      <c r="C2" s="84"/>
      <c r="D2" s="16"/>
      <c r="E2" s="16"/>
      <c r="F2" s="16"/>
      <c r="G2" s="16"/>
      <c r="H2" s="16"/>
      <c r="I2" s="16"/>
      <c r="J2" s="87"/>
      <c r="K2" s="87"/>
      <c r="L2" s="94"/>
      <c r="M2" s="94"/>
      <c r="N2" s="87"/>
      <c r="O2" s="305" t="s">
        <v>84</v>
      </c>
      <c r="P2" s="306"/>
      <c r="Q2" s="306"/>
      <c r="R2" s="307"/>
      <c r="S2" s="305" t="s">
        <v>76</v>
      </c>
      <c r="T2" s="306"/>
      <c r="U2" s="306"/>
      <c r="V2" s="30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</row>
    <row r="3" spans="1:39" ht="31.5" customHeight="1" thickBot="1">
      <c r="A3" s="301" t="s">
        <v>25</v>
      </c>
      <c r="B3" s="301" t="s">
        <v>39</v>
      </c>
      <c r="C3" s="301" t="s">
        <v>41</v>
      </c>
      <c r="D3" s="164" t="s">
        <v>51</v>
      </c>
      <c r="E3" s="126" t="s">
        <v>43</v>
      </c>
      <c r="F3" s="126" t="s">
        <v>44</v>
      </c>
      <c r="G3" s="126" t="s">
        <v>45</v>
      </c>
      <c r="H3" s="127" t="s">
        <v>81</v>
      </c>
      <c r="I3" s="106"/>
      <c r="J3" s="87"/>
      <c r="K3" s="303" t="s">
        <v>25</v>
      </c>
      <c r="L3" s="303" t="s">
        <v>39</v>
      </c>
      <c r="M3" s="303" t="s">
        <v>41</v>
      </c>
      <c r="N3" s="149" t="s">
        <v>51</v>
      </c>
      <c r="O3" s="128" t="s">
        <v>43</v>
      </c>
      <c r="P3" s="128" t="s">
        <v>44</v>
      </c>
      <c r="Q3" s="128" t="s">
        <v>45</v>
      </c>
      <c r="R3" s="129" t="s">
        <v>81</v>
      </c>
      <c r="S3" s="128" t="s">
        <v>43</v>
      </c>
      <c r="T3" s="128" t="s">
        <v>44</v>
      </c>
      <c r="U3" s="128" t="s">
        <v>45</v>
      </c>
      <c r="V3" s="129" t="s">
        <v>81</v>
      </c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</row>
    <row r="4" spans="1:39" ht="16.5" customHeight="1" thickBot="1">
      <c r="A4" s="302"/>
      <c r="B4" s="302"/>
      <c r="C4" s="302"/>
      <c r="D4" s="123">
        <f>SUM(D5:D18)</f>
        <v>20</v>
      </c>
      <c r="E4" s="13">
        <f>SUM(E5:E18)</f>
        <v>1</v>
      </c>
      <c r="F4" s="14">
        <f>SUM(F5:F18)</f>
        <v>1</v>
      </c>
      <c r="G4" s="14">
        <f>SUM(G5:G18)</f>
        <v>1</v>
      </c>
      <c r="H4" s="15">
        <f>SUM(H5:H18)</f>
        <v>1</v>
      </c>
      <c r="I4" s="106"/>
      <c r="J4" s="87"/>
      <c r="K4" s="304"/>
      <c r="L4" s="304"/>
      <c r="M4" s="304"/>
      <c r="N4" s="123">
        <f t="shared" ref="N4:V4" si="0">SUM(N5:N18)</f>
        <v>40</v>
      </c>
      <c r="O4" s="13">
        <f t="shared" si="0"/>
        <v>1</v>
      </c>
      <c r="P4" s="14">
        <f t="shared" si="0"/>
        <v>1</v>
      </c>
      <c r="Q4" s="14">
        <f t="shared" si="0"/>
        <v>1</v>
      </c>
      <c r="R4" s="15">
        <f t="shared" si="0"/>
        <v>1</v>
      </c>
      <c r="S4" s="13">
        <f t="shared" si="0"/>
        <v>1</v>
      </c>
      <c r="T4" s="14">
        <f t="shared" si="0"/>
        <v>1</v>
      </c>
      <c r="U4" s="14">
        <f t="shared" si="0"/>
        <v>1</v>
      </c>
      <c r="V4" s="15">
        <f t="shared" si="0"/>
        <v>1</v>
      </c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</row>
    <row r="5" spans="1:39" ht="19.5" thickBot="1">
      <c r="A5" s="64" t="s">
        <v>26</v>
      </c>
      <c r="B5" s="40">
        <f>IF($D$4&gt;0,RANK($D5,$D$5:$D$18,),"")</f>
        <v>7</v>
      </c>
      <c r="C5" s="39">
        <f>(IF(D5&gt;0,1,0))*((IF(B5=1,10,0))+(IF(B5=2,6,0))+(IF(B5=3,3,0))+(IF(B5=4,1,0)))</f>
        <v>0</v>
      </c>
      <c r="D5" s="6">
        <f>SUM((E5)*10+(F5)*6+(G5)*3+(H5)*1)</f>
        <v>0</v>
      </c>
      <c r="E5" s="7"/>
      <c r="F5" s="8"/>
      <c r="G5" s="8"/>
      <c r="H5" s="9"/>
      <c r="I5" s="125"/>
      <c r="J5" s="87"/>
      <c r="K5" s="64" t="s">
        <v>26</v>
      </c>
      <c r="L5" s="40">
        <f>IF($N$4&gt;0,RANK($N5,$N$5:$N$18,),"")</f>
        <v>8</v>
      </c>
      <c r="M5" s="39">
        <f>(IF(N5&gt;0,1,0))*((IF(L5=1,10,0))+(IF(L5=2,6,0))+(IF(L5=3,3,0))+(IF(L5=4,1,0)))</f>
        <v>0</v>
      </c>
      <c r="N5" s="6">
        <f>SUM((O5+S5)*10+(P5+T5)*6+(Q5+U5)*3+(R5+V5)*1)</f>
        <v>0</v>
      </c>
      <c r="O5" s="7"/>
      <c r="P5" s="8"/>
      <c r="Q5" s="8"/>
      <c r="R5" s="9"/>
      <c r="S5" s="7"/>
      <c r="T5" s="8"/>
      <c r="U5" s="8"/>
      <c r="V5" s="9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</row>
    <row r="6" spans="1:39" ht="19.5" thickBot="1">
      <c r="A6" s="73" t="s">
        <v>27</v>
      </c>
      <c r="B6" s="67">
        <f t="shared" ref="B6:B18" si="1">IF($D$4&gt;0,RANK($D6,$D$5:$D$18,),"")</f>
        <v>5</v>
      </c>
      <c r="C6" s="67">
        <f t="shared" ref="C6:C18" si="2">(IF(D6&gt;0,1,0))*((IF(B6=1,10,0))+(IF(B6=2,6,0))+(IF(B6=3,3,0))+(IF(B6=4,1,0)))</f>
        <v>0</v>
      </c>
      <c r="D6" s="130">
        <f t="shared" ref="D6:D18" si="3">SUM((E6)*10+(F6)*6+(G6)*3+(H6)*1)</f>
        <v>1</v>
      </c>
      <c r="E6" s="131"/>
      <c r="F6" s="132"/>
      <c r="G6" s="132"/>
      <c r="H6" s="133">
        <v>1</v>
      </c>
      <c r="I6" s="125"/>
      <c r="J6" s="87"/>
      <c r="K6" s="89" t="s">
        <v>27</v>
      </c>
      <c r="L6" s="70">
        <f t="shared" ref="L6:L18" si="4">IF($N$4&gt;0,RANK($N6,$N$5:$N$18,),"")</f>
        <v>5</v>
      </c>
      <c r="M6" s="70">
        <f t="shared" ref="M6:M18" si="5">(IF(N6&gt;0,1,0))*((IF(L6=1,10,0))+(IF(L6=2,6,0))+(IF(L6=3,3,0))+(IF(L6=4,1,0)))</f>
        <v>0</v>
      </c>
      <c r="N6" s="134">
        <f t="shared" ref="N6:N18" si="6">SUM((O6+S6)*10+(P6+T6)*6+(Q6+U6)*3+(R6+V6)*1)</f>
        <v>3</v>
      </c>
      <c r="O6" s="135"/>
      <c r="P6" s="136"/>
      <c r="Q6" s="136">
        <v>1</v>
      </c>
      <c r="R6" s="137"/>
      <c r="S6" s="135"/>
      <c r="T6" s="136"/>
      <c r="U6" s="136"/>
      <c r="V6" s="13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</row>
    <row r="7" spans="1:39" ht="19.5" thickBot="1">
      <c r="A7" s="64" t="s">
        <v>28</v>
      </c>
      <c r="B7" s="40">
        <f t="shared" si="1"/>
        <v>2</v>
      </c>
      <c r="C7" s="39">
        <f t="shared" si="2"/>
        <v>6</v>
      </c>
      <c r="D7" s="6">
        <f t="shared" si="3"/>
        <v>6</v>
      </c>
      <c r="E7" s="7"/>
      <c r="F7" s="8">
        <v>1</v>
      </c>
      <c r="G7" s="8"/>
      <c r="H7" s="9"/>
      <c r="I7" s="125"/>
      <c r="J7" s="87"/>
      <c r="K7" s="64" t="s">
        <v>28</v>
      </c>
      <c r="L7" s="40">
        <f t="shared" si="4"/>
        <v>2</v>
      </c>
      <c r="M7" s="39">
        <f t="shared" si="5"/>
        <v>6</v>
      </c>
      <c r="N7" s="6">
        <f t="shared" si="6"/>
        <v>10.5</v>
      </c>
      <c r="O7" s="7">
        <v>1</v>
      </c>
      <c r="P7" s="8"/>
      <c r="Q7" s="8"/>
      <c r="R7" s="9"/>
      <c r="S7" s="7"/>
      <c r="T7" s="8"/>
      <c r="U7" s="8"/>
      <c r="V7" s="9">
        <v>0.5</v>
      </c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</row>
    <row r="8" spans="1:39" ht="19.5" thickBot="1">
      <c r="A8" s="73" t="s">
        <v>29</v>
      </c>
      <c r="B8" s="67">
        <f t="shared" si="1"/>
        <v>4</v>
      </c>
      <c r="C8" s="67">
        <f t="shared" si="2"/>
        <v>1</v>
      </c>
      <c r="D8" s="130">
        <f t="shared" si="3"/>
        <v>2</v>
      </c>
      <c r="E8" s="131">
        <v>0.2</v>
      </c>
      <c r="F8" s="132"/>
      <c r="G8" s="132"/>
      <c r="H8" s="133"/>
      <c r="I8" s="125"/>
      <c r="J8" s="87"/>
      <c r="K8" s="89" t="s">
        <v>29</v>
      </c>
      <c r="L8" s="70">
        <f t="shared" si="4"/>
        <v>8</v>
      </c>
      <c r="M8" s="70">
        <f t="shared" si="5"/>
        <v>0</v>
      </c>
      <c r="N8" s="134">
        <f t="shared" si="6"/>
        <v>0</v>
      </c>
      <c r="O8" s="135"/>
      <c r="P8" s="136"/>
      <c r="Q8" s="136"/>
      <c r="R8" s="137"/>
      <c r="S8" s="135"/>
      <c r="T8" s="136"/>
      <c r="U8" s="136"/>
      <c r="V8" s="13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</row>
    <row r="9" spans="1:39" ht="19.5" thickBot="1">
      <c r="A9" s="64" t="s">
        <v>30</v>
      </c>
      <c r="B9" s="40">
        <f t="shared" si="1"/>
        <v>5</v>
      </c>
      <c r="C9" s="39">
        <f t="shared" si="2"/>
        <v>0</v>
      </c>
      <c r="D9" s="6">
        <f t="shared" si="3"/>
        <v>1</v>
      </c>
      <c r="E9" s="7">
        <v>0.1</v>
      </c>
      <c r="F9" s="8"/>
      <c r="G9" s="8"/>
      <c r="H9" s="9"/>
      <c r="I9" s="125"/>
      <c r="J9" s="87"/>
      <c r="K9" s="64" t="s">
        <v>30</v>
      </c>
      <c r="L9" s="40">
        <f t="shared" si="4"/>
        <v>3</v>
      </c>
      <c r="M9" s="39">
        <f t="shared" si="5"/>
        <v>3</v>
      </c>
      <c r="N9" s="6">
        <f t="shared" si="6"/>
        <v>6</v>
      </c>
      <c r="O9" s="7"/>
      <c r="P9" s="8">
        <v>1</v>
      </c>
      <c r="Q9" s="8"/>
      <c r="R9" s="9"/>
      <c r="S9" s="7"/>
      <c r="T9" s="8"/>
      <c r="U9" s="8"/>
      <c r="V9" s="9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</row>
    <row r="10" spans="1:39" ht="19.5" thickBot="1">
      <c r="A10" s="73" t="s">
        <v>31</v>
      </c>
      <c r="B10" s="67">
        <f t="shared" si="1"/>
        <v>3</v>
      </c>
      <c r="C10" s="67">
        <f t="shared" si="2"/>
        <v>3</v>
      </c>
      <c r="D10" s="130">
        <f t="shared" si="3"/>
        <v>3</v>
      </c>
      <c r="E10" s="131"/>
      <c r="F10" s="132"/>
      <c r="G10" s="132">
        <v>1</v>
      </c>
      <c r="H10" s="133"/>
      <c r="I10" s="125"/>
      <c r="J10" s="87"/>
      <c r="K10" s="89" t="s">
        <v>31</v>
      </c>
      <c r="L10" s="70">
        <f t="shared" si="4"/>
        <v>3</v>
      </c>
      <c r="M10" s="70">
        <f t="shared" si="5"/>
        <v>3</v>
      </c>
      <c r="N10" s="134">
        <f t="shared" si="6"/>
        <v>6</v>
      </c>
      <c r="O10" s="135"/>
      <c r="P10" s="136"/>
      <c r="Q10" s="136"/>
      <c r="R10" s="137"/>
      <c r="S10" s="135"/>
      <c r="T10" s="136">
        <v>1</v>
      </c>
      <c r="U10" s="136"/>
      <c r="V10" s="13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</row>
    <row r="11" spans="1:39" ht="19.5" thickBot="1">
      <c r="A11" s="64" t="s">
        <v>32</v>
      </c>
      <c r="B11" s="40">
        <f t="shared" si="1"/>
        <v>7</v>
      </c>
      <c r="C11" s="39">
        <f t="shared" si="2"/>
        <v>0</v>
      </c>
      <c r="D11" s="6">
        <f t="shared" si="3"/>
        <v>0</v>
      </c>
      <c r="E11" s="7"/>
      <c r="F11" s="8"/>
      <c r="G11" s="8"/>
      <c r="H11" s="9"/>
      <c r="I11" s="125"/>
      <c r="J11" s="87"/>
      <c r="K11" s="64" t="s">
        <v>32</v>
      </c>
      <c r="L11" s="40">
        <f t="shared" si="4"/>
        <v>8</v>
      </c>
      <c r="M11" s="39">
        <f t="shared" si="5"/>
        <v>0</v>
      </c>
      <c r="N11" s="6">
        <f t="shared" si="6"/>
        <v>0</v>
      </c>
      <c r="O11" s="7"/>
      <c r="P11" s="8"/>
      <c r="Q11" s="8"/>
      <c r="R11" s="9"/>
      <c r="S11" s="7"/>
      <c r="T11" s="8"/>
      <c r="U11" s="8"/>
      <c r="V11" s="9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</row>
    <row r="12" spans="1:39" ht="19.5" thickBot="1">
      <c r="A12" s="73" t="s">
        <v>33</v>
      </c>
      <c r="B12" s="67">
        <f t="shared" si="1"/>
        <v>1</v>
      </c>
      <c r="C12" s="67">
        <f t="shared" si="2"/>
        <v>10</v>
      </c>
      <c r="D12" s="130">
        <f t="shared" si="3"/>
        <v>7</v>
      </c>
      <c r="E12" s="131">
        <v>0.7</v>
      </c>
      <c r="F12" s="132"/>
      <c r="G12" s="132"/>
      <c r="H12" s="133"/>
      <c r="I12" s="125"/>
      <c r="J12" s="87"/>
      <c r="K12" s="89" t="s">
        <v>33</v>
      </c>
      <c r="L12" s="70">
        <f t="shared" si="4"/>
        <v>1</v>
      </c>
      <c r="M12" s="70">
        <f t="shared" si="5"/>
        <v>10</v>
      </c>
      <c r="N12" s="134">
        <f t="shared" si="6"/>
        <v>11</v>
      </c>
      <c r="O12" s="135"/>
      <c r="P12" s="136"/>
      <c r="Q12" s="136"/>
      <c r="R12" s="137">
        <v>1</v>
      </c>
      <c r="S12" s="135">
        <v>1</v>
      </c>
      <c r="T12" s="136"/>
      <c r="U12" s="136"/>
      <c r="V12" s="13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</row>
    <row r="13" spans="1:39" ht="19.5" thickBot="1">
      <c r="A13" s="64" t="s">
        <v>35</v>
      </c>
      <c r="B13" s="40">
        <f t="shared" si="1"/>
        <v>7</v>
      </c>
      <c r="C13" s="39">
        <f t="shared" si="2"/>
        <v>0</v>
      </c>
      <c r="D13" s="6">
        <f t="shared" si="3"/>
        <v>0</v>
      </c>
      <c r="E13" s="7"/>
      <c r="F13" s="8"/>
      <c r="G13" s="8"/>
      <c r="H13" s="9"/>
      <c r="I13" s="125"/>
      <c r="J13" s="87"/>
      <c r="K13" s="64" t="s">
        <v>35</v>
      </c>
      <c r="L13" s="40">
        <f t="shared" si="4"/>
        <v>8</v>
      </c>
      <c r="M13" s="39">
        <f t="shared" si="5"/>
        <v>0</v>
      </c>
      <c r="N13" s="6">
        <f t="shared" si="6"/>
        <v>0</v>
      </c>
      <c r="O13" s="7"/>
      <c r="P13" s="8"/>
      <c r="Q13" s="8"/>
      <c r="R13" s="9"/>
      <c r="S13" s="7"/>
      <c r="T13" s="8"/>
      <c r="U13" s="8"/>
      <c r="V13" s="9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</row>
    <row r="14" spans="1:39" ht="19.5" thickBot="1">
      <c r="A14" s="73" t="s">
        <v>34</v>
      </c>
      <c r="B14" s="67">
        <f t="shared" si="1"/>
        <v>7</v>
      </c>
      <c r="C14" s="67">
        <f t="shared" si="2"/>
        <v>0</v>
      </c>
      <c r="D14" s="130">
        <f t="shared" si="3"/>
        <v>0</v>
      </c>
      <c r="E14" s="131"/>
      <c r="F14" s="132"/>
      <c r="G14" s="132"/>
      <c r="H14" s="133"/>
      <c r="I14" s="125"/>
      <c r="J14" s="87"/>
      <c r="K14" s="89" t="s">
        <v>34</v>
      </c>
      <c r="L14" s="70">
        <f t="shared" si="4"/>
        <v>8</v>
      </c>
      <c r="M14" s="70">
        <f t="shared" si="5"/>
        <v>0</v>
      </c>
      <c r="N14" s="134">
        <f t="shared" si="6"/>
        <v>0</v>
      </c>
      <c r="O14" s="135"/>
      <c r="P14" s="136"/>
      <c r="Q14" s="136"/>
      <c r="R14" s="137"/>
      <c r="S14" s="135"/>
      <c r="T14" s="136"/>
      <c r="U14" s="136"/>
      <c r="V14" s="13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</row>
    <row r="15" spans="1:39" ht="19.5" thickBot="1">
      <c r="A15" s="64" t="s">
        <v>40</v>
      </c>
      <c r="B15" s="40">
        <f t="shared" si="1"/>
        <v>7</v>
      </c>
      <c r="C15" s="39">
        <f t="shared" si="2"/>
        <v>0</v>
      </c>
      <c r="D15" s="6">
        <f t="shared" si="3"/>
        <v>0</v>
      </c>
      <c r="E15" s="7"/>
      <c r="F15" s="8"/>
      <c r="G15" s="8"/>
      <c r="H15" s="9"/>
      <c r="I15" s="125"/>
      <c r="J15" s="87"/>
      <c r="K15" s="64" t="s">
        <v>40</v>
      </c>
      <c r="L15" s="40">
        <f t="shared" si="4"/>
        <v>8</v>
      </c>
      <c r="M15" s="165">
        <f t="shared" si="5"/>
        <v>0</v>
      </c>
      <c r="N15" s="6">
        <f t="shared" si="6"/>
        <v>0</v>
      </c>
      <c r="O15" s="7"/>
      <c r="P15" s="8"/>
      <c r="Q15" s="8"/>
      <c r="R15" s="9"/>
      <c r="S15" s="7"/>
      <c r="T15" s="8"/>
      <c r="U15" s="8"/>
      <c r="V15" s="9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</row>
    <row r="16" spans="1:39" ht="19.5" thickBot="1">
      <c r="A16" s="73" t="s">
        <v>38</v>
      </c>
      <c r="B16" s="67">
        <f t="shared" si="1"/>
        <v>7</v>
      </c>
      <c r="C16" s="67">
        <f t="shared" si="2"/>
        <v>0</v>
      </c>
      <c r="D16" s="130">
        <f t="shared" si="3"/>
        <v>0</v>
      </c>
      <c r="E16" s="131"/>
      <c r="F16" s="132"/>
      <c r="G16" s="132"/>
      <c r="H16" s="133"/>
      <c r="I16" s="125"/>
      <c r="J16" s="87"/>
      <c r="K16" s="89" t="s">
        <v>38</v>
      </c>
      <c r="L16" s="70">
        <f t="shared" si="4"/>
        <v>5</v>
      </c>
      <c r="M16" s="70">
        <f t="shared" si="5"/>
        <v>0</v>
      </c>
      <c r="N16" s="134">
        <f t="shared" si="6"/>
        <v>3</v>
      </c>
      <c r="O16" s="135"/>
      <c r="P16" s="136"/>
      <c r="Q16" s="136"/>
      <c r="R16" s="137"/>
      <c r="S16" s="135"/>
      <c r="T16" s="136"/>
      <c r="U16" s="136">
        <v>1</v>
      </c>
      <c r="V16" s="13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</row>
    <row r="17" spans="1:39" ht="19.5" thickBot="1">
      <c r="A17" s="64" t="s">
        <v>36</v>
      </c>
      <c r="B17" s="40">
        <f t="shared" si="1"/>
        <v>7</v>
      </c>
      <c r="C17" s="39">
        <f t="shared" si="2"/>
        <v>0</v>
      </c>
      <c r="D17" s="6">
        <f t="shared" si="3"/>
        <v>0</v>
      </c>
      <c r="E17" s="7"/>
      <c r="F17" s="8"/>
      <c r="G17" s="8"/>
      <c r="H17" s="9"/>
      <c r="I17" s="125"/>
      <c r="J17" s="87"/>
      <c r="K17" s="64" t="s">
        <v>36</v>
      </c>
      <c r="L17" s="40">
        <f t="shared" si="4"/>
        <v>8</v>
      </c>
      <c r="M17" s="39">
        <f t="shared" si="5"/>
        <v>0</v>
      </c>
      <c r="N17" s="6">
        <f t="shared" si="6"/>
        <v>0</v>
      </c>
      <c r="O17" s="7"/>
      <c r="P17" s="8"/>
      <c r="Q17" s="8"/>
      <c r="R17" s="9"/>
      <c r="S17" s="7"/>
      <c r="T17" s="8"/>
      <c r="U17" s="8"/>
      <c r="V17" s="9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</row>
    <row r="18" spans="1:39" ht="19.5" thickBot="1">
      <c r="A18" s="142" t="s">
        <v>37</v>
      </c>
      <c r="B18" s="67">
        <f t="shared" si="1"/>
        <v>7</v>
      </c>
      <c r="C18" s="67">
        <f t="shared" si="2"/>
        <v>0</v>
      </c>
      <c r="D18" s="138">
        <f t="shared" si="3"/>
        <v>0</v>
      </c>
      <c r="E18" s="74"/>
      <c r="F18" s="75"/>
      <c r="G18" s="75"/>
      <c r="H18" s="139"/>
      <c r="I18" s="125"/>
      <c r="J18" s="87"/>
      <c r="K18" s="98" t="s">
        <v>37</v>
      </c>
      <c r="L18" s="70">
        <f t="shared" si="4"/>
        <v>7</v>
      </c>
      <c r="M18" s="70">
        <f t="shared" si="5"/>
        <v>0</v>
      </c>
      <c r="N18" s="117">
        <f t="shared" si="6"/>
        <v>0.5</v>
      </c>
      <c r="O18" s="90"/>
      <c r="P18" s="91"/>
      <c r="Q18" s="91"/>
      <c r="R18" s="141"/>
      <c r="S18" s="90"/>
      <c r="T18" s="91"/>
      <c r="U18" s="91"/>
      <c r="V18" s="141">
        <v>0.5</v>
      </c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</row>
    <row r="19" spans="1:39">
      <c r="A19" s="16"/>
      <c r="B19" s="84"/>
      <c r="C19" s="84"/>
      <c r="D19" s="16"/>
      <c r="E19" s="16"/>
      <c r="F19" s="16"/>
      <c r="G19" s="16"/>
      <c r="H19" s="16"/>
      <c r="I19" s="16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</row>
    <row r="20" spans="1:39">
      <c r="A20" s="16"/>
      <c r="B20" s="84"/>
      <c r="C20" s="84"/>
      <c r="D20" s="16"/>
      <c r="E20" s="16"/>
      <c r="F20" s="16"/>
      <c r="G20" s="16"/>
      <c r="H20" s="16"/>
      <c r="I20" s="16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</row>
    <row r="21" spans="1:39">
      <c r="A21" s="16"/>
      <c r="B21" s="84"/>
      <c r="C21" s="84"/>
      <c r="D21" s="16"/>
      <c r="E21" s="16"/>
      <c r="F21" s="16"/>
      <c r="G21" s="16"/>
      <c r="H21" s="16"/>
      <c r="I21" s="16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</row>
    <row r="22" spans="1:39">
      <c r="A22" s="16"/>
      <c r="B22" s="84"/>
      <c r="C22" s="84"/>
      <c r="D22" s="16"/>
      <c r="E22" s="16"/>
      <c r="F22" s="16"/>
      <c r="G22" s="16"/>
      <c r="H22" s="16"/>
      <c r="I22" s="16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</row>
    <row r="23" spans="1:39">
      <c r="A23" s="16"/>
      <c r="B23" s="84"/>
      <c r="C23" s="84"/>
      <c r="D23" s="16"/>
      <c r="E23" s="16"/>
      <c r="F23" s="16"/>
      <c r="G23" s="16"/>
      <c r="H23" s="16"/>
      <c r="I23" s="16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</row>
    <row r="24" spans="1:39">
      <c r="A24" s="16"/>
      <c r="B24" s="84"/>
      <c r="C24" s="84"/>
      <c r="D24" s="16"/>
      <c r="E24" s="16"/>
      <c r="F24" s="16"/>
      <c r="G24" s="16"/>
      <c r="H24" s="16"/>
      <c r="I24" s="16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</row>
    <row r="25" spans="1:39">
      <c r="A25" s="16"/>
      <c r="B25" s="84"/>
      <c r="C25" s="84"/>
      <c r="D25" s="16"/>
      <c r="E25" s="16"/>
      <c r="F25" s="16"/>
      <c r="G25" s="16"/>
      <c r="H25" s="16"/>
      <c r="I25" s="16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</row>
    <row r="26" spans="1:39">
      <c r="A26" s="16"/>
      <c r="B26" s="84"/>
      <c r="C26" s="84"/>
      <c r="D26" s="16"/>
      <c r="E26" s="16"/>
      <c r="F26" s="16"/>
      <c r="G26" s="16"/>
      <c r="H26" s="16"/>
      <c r="I26" s="16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</row>
    <row r="27" spans="1:39">
      <c r="A27" s="16"/>
      <c r="B27" s="84"/>
      <c r="C27" s="84"/>
      <c r="D27" s="16"/>
      <c r="E27" s="16"/>
      <c r="F27" s="16"/>
      <c r="G27" s="16"/>
      <c r="H27" s="16"/>
      <c r="I27" s="16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</row>
    <row r="28" spans="1:39">
      <c r="A28" s="16"/>
      <c r="B28" s="84"/>
      <c r="C28" s="84"/>
      <c r="D28" s="16"/>
      <c r="E28" s="16"/>
      <c r="F28" s="16"/>
      <c r="G28" s="16"/>
      <c r="H28" s="16"/>
      <c r="I28" s="16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</row>
    <row r="29" spans="1:39">
      <c r="A29" s="16"/>
      <c r="B29" s="84"/>
      <c r="C29" s="84"/>
      <c r="D29" s="16"/>
      <c r="E29" s="16"/>
      <c r="F29" s="16"/>
      <c r="G29" s="16"/>
      <c r="H29" s="16"/>
      <c r="I29" s="16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</row>
    <row r="30" spans="1:39">
      <c r="A30" s="16"/>
      <c r="B30" s="84"/>
      <c r="C30" s="84"/>
      <c r="D30" s="16"/>
      <c r="E30" s="16"/>
      <c r="F30" s="16"/>
      <c r="G30" s="16"/>
      <c r="H30" s="16"/>
      <c r="I30" s="16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</row>
    <row r="31" spans="1:39">
      <c r="A31" s="16"/>
      <c r="B31" s="84"/>
      <c r="C31" s="84"/>
      <c r="D31" s="16"/>
      <c r="E31" s="16"/>
      <c r="F31" s="16"/>
      <c r="G31" s="16"/>
      <c r="H31" s="16"/>
      <c r="I31" s="16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</row>
    <row r="32" spans="1:39">
      <c r="A32" s="16"/>
      <c r="B32" s="84"/>
      <c r="C32" s="84"/>
      <c r="D32" s="16"/>
      <c r="E32" s="16"/>
      <c r="F32" s="16"/>
      <c r="G32" s="16"/>
      <c r="H32" s="16"/>
      <c r="I32" s="16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</row>
    <row r="33" spans="1:39">
      <c r="A33" s="16"/>
      <c r="B33" s="84"/>
      <c r="C33" s="84"/>
      <c r="D33" s="16"/>
      <c r="E33" s="16"/>
      <c r="F33" s="16"/>
      <c r="G33" s="16"/>
      <c r="H33" s="16"/>
      <c r="I33" s="16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</row>
    <row r="34" spans="1:39">
      <c r="A34" s="16"/>
      <c r="B34" s="84"/>
      <c r="C34" s="84"/>
      <c r="D34" s="16"/>
      <c r="E34" s="16"/>
      <c r="F34" s="16"/>
      <c r="G34" s="16"/>
      <c r="H34" s="16"/>
      <c r="I34" s="16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</row>
    <row r="35" spans="1:39">
      <c r="A35" s="16"/>
      <c r="B35" s="84"/>
      <c r="C35" s="84"/>
      <c r="D35" s="16"/>
      <c r="E35" s="16"/>
      <c r="F35" s="16"/>
      <c r="G35" s="16"/>
      <c r="H35" s="16"/>
      <c r="I35" s="16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</row>
    <row r="36" spans="1:39">
      <c r="A36" s="16"/>
      <c r="B36" s="84"/>
      <c r="C36" s="84"/>
      <c r="D36" s="16"/>
      <c r="E36" s="16"/>
      <c r="F36" s="16"/>
      <c r="G36" s="16"/>
      <c r="H36" s="16"/>
      <c r="I36" s="16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</row>
    <row r="37" spans="1:39">
      <c r="A37" s="16"/>
      <c r="B37" s="84"/>
      <c r="C37" s="84"/>
      <c r="D37" s="16"/>
      <c r="E37" s="16"/>
      <c r="F37" s="16"/>
      <c r="G37" s="16"/>
      <c r="H37" s="16"/>
      <c r="I37" s="16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</row>
    <row r="38" spans="1:39">
      <c r="A38" s="16"/>
      <c r="B38" s="84"/>
      <c r="C38" s="84"/>
      <c r="D38" s="16"/>
      <c r="E38" s="16"/>
      <c r="F38" s="16"/>
      <c r="G38" s="16"/>
      <c r="H38" s="16"/>
      <c r="I38" s="16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</row>
    <row r="39" spans="1:39">
      <c r="A39" s="16"/>
      <c r="B39" s="84"/>
      <c r="C39" s="84"/>
      <c r="D39" s="16"/>
      <c r="E39" s="16"/>
      <c r="F39" s="16"/>
      <c r="G39" s="16"/>
      <c r="H39" s="16"/>
      <c r="I39" s="16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</row>
    <row r="40" spans="1:39">
      <c r="A40" s="16"/>
      <c r="B40" s="84"/>
      <c r="C40" s="84"/>
      <c r="D40" s="16"/>
      <c r="E40" s="16"/>
      <c r="F40" s="16"/>
      <c r="G40" s="16"/>
      <c r="H40" s="16"/>
      <c r="I40" s="16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</row>
    <row r="41" spans="1:39">
      <c r="A41" s="16"/>
      <c r="B41" s="84"/>
      <c r="C41" s="84"/>
      <c r="D41" s="16"/>
      <c r="E41" s="16"/>
      <c r="F41" s="16"/>
      <c r="G41" s="16"/>
      <c r="H41" s="16"/>
      <c r="I41" s="16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</row>
    <row r="42" spans="1:39">
      <c r="A42" s="16"/>
      <c r="B42" s="84"/>
      <c r="C42" s="84"/>
      <c r="D42" s="16"/>
      <c r="E42" s="16"/>
      <c r="F42" s="16"/>
      <c r="G42" s="16"/>
      <c r="H42" s="16"/>
      <c r="I42" s="16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</row>
    <row r="43" spans="1:39">
      <c r="A43" s="16"/>
      <c r="B43" s="84"/>
      <c r="C43" s="84"/>
      <c r="D43" s="16"/>
      <c r="E43" s="16"/>
      <c r="F43" s="16"/>
      <c r="G43" s="16"/>
      <c r="H43" s="16"/>
      <c r="I43" s="16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</row>
    <row r="44" spans="1:39">
      <c r="A44" s="16"/>
      <c r="B44" s="84"/>
      <c r="C44" s="84"/>
      <c r="D44" s="16"/>
      <c r="E44" s="16"/>
      <c r="F44" s="16"/>
      <c r="G44" s="16"/>
      <c r="H44" s="16"/>
      <c r="I44" s="16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</row>
    <row r="45" spans="1:39">
      <c r="A45" s="16"/>
      <c r="B45" s="84"/>
      <c r="C45" s="84"/>
      <c r="D45" s="16"/>
      <c r="E45" s="16"/>
      <c r="F45" s="16"/>
      <c r="G45" s="16"/>
      <c r="H45" s="16"/>
      <c r="I45" s="16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</row>
    <row r="46" spans="1:39">
      <c r="A46" s="16"/>
      <c r="B46" s="84"/>
      <c r="C46" s="84"/>
      <c r="D46" s="16"/>
      <c r="E46" s="16"/>
      <c r="F46" s="16"/>
      <c r="G46" s="16"/>
      <c r="H46" s="16"/>
      <c r="I46" s="1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</row>
    <row r="47" spans="1:39">
      <c r="A47" s="16"/>
      <c r="B47" s="84"/>
      <c r="C47" s="84"/>
      <c r="D47" s="16"/>
      <c r="E47" s="16"/>
      <c r="F47" s="16"/>
      <c r="G47" s="16"/>
      <c r="H47" s="16"/>
      <c r="I47" s="1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</row>
    <row r="48" spans="1:39">
      <c r="A48" s="16"/>
      <c r="B48" s="84"/>
      <c r="C48" s="84"/>
      <c r="D48" s="16"/>
      <c r="E48" s="16"/>
      <c r="F48" s="16"/>
      <c r="G48" s="16"/>
      <c r="H48" s="16"/>
      <c r="I48" s="16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</row>
  </sheetData>
  <mergeCells count="10">
    <mergeCell ref="O2:R2"/>
    <mergeCell ref="S2:V2"/>
    <mergeCell ref="A1:C1"/>
    <mergeCell ref="K1:M1"/>
    <mergeCell ref="A3:A4"/>
    <mergeCell ref="B3:B4"/>
    <mergeCell ref="C3:C4"/>
    <mergeCell ref="K3:K4"/>
    <mergeCell ref="L3:L4"/>
    <mergeCell ref="M3:M4"/>
  </mergeCells>
  <conditionalFormatting sqref="E4:H4">
    <cfRule type="cellIs" dxfId="167" priority="23" operator="greaterThan">
      <formula>1</formula>
    </cfRule>
    <cfRule type="cellIs" dxfId="166" priority="24" operator="equal">
      <formula>1</formula>
    </cfRule>
    <cfRule type="cellIs" dxfId="165" priority="25" operator="equal">
      <formula>0</formula>
    </cfRule>
  </conditionalFormatting>
  <conditionalFormatting sqref="L5:L18">
    <cfRule type="cellIs" dxfId="164" priority="12" operator="equal">
      <formula>4</formula>
    </cfRule>
    <cfRule type="cellIs" dxfId="163" priority="13" operator="equal">
      <formula>3</formula>
    </cfRule>
    <cfRule type="cellIs" dxfId="162" priority="14" operator="equal">
      <formula>2</formula>
    </cfRule>
    <cfRule type="cellIs" dxfId="161" priority="15" operator="equal">
      <formula>1</formula>
    </cfRule>
  </conditionalFormatting>
  <conditionalFormatting sqref="O4:R4">
    <cfRule type="cellIs" dxfId="160" priority="16" operator="greaterThan">
      <formula>1</formula>
    </cfRule>
    <cfRule type="cellIs" dxfId="159" priority="17" operator="equal">
      <formula>1</formula>
    </cfRule>
    <cfRule type="cellIs" dxfId="158" priority="18" operator="equal">
      <formula>0</formula>
    </cfRule>
  </conditionalFormatting>
  <conditionalFormatting sqref="S4:V4">
    <cfRule type="cellIs" dxfId="157" priority="9" operator="greaterThan">
      <formula>1</formula>
    </cfRule>
    <cfRule type="cellIs" dxfId="156" priority="10" operator="equal">
      <formula>1</formula>
    </cfRule>
    <cfRule type="cellIs" dxfId="155" priority="11" operator="equal">
      <formula>0</formula>
    </cfRule>
  </conditionalFormatting>
  <conditionalFormatting sqref="B5:B18">
    <cfRule type="cellIs" dxfId="154" priority="1" operator="equal">
      <formula>4</formula>
    </cfRule>
    <cfRule type="cellIs" dxfId="153" priority="2" operator="equal">
      <formula>3</formula>
    </cfRule>
    <cfRule type="cellIs" dxfId="152" priority="3" operator="equal">
      <formula>2</formula>
    </cfRule>
    <cfRule type="cellIs" dxfId="151" priority="4" operator="equal">
      <formula>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/>
  </sheetPr>
  <dimension ref="A1:AB40"/>
  <sheetViews>
    <sheetView workbookViewId="0">
      <selection activeCell="J11" sqref="J11"/>
    </sheetView>
  </sheetViews>
  <sheetFormatPr baseColWidth="10" defaultRowHeight="15"/>
  <cols>
    <col min="1" max="1" width="15.7109375" bestFit="1" customWidth="1"/>
    <col min="2" max="2" width="8.85546875" bestFit="1" customWidth="1"/>
    <col min="3" max="3" width="11.28515625" customWidth="1"/>
    <col min="4" max="4" width="10.7109375" customWidth="1"/>
    <col min="5" max="8" width="7.7109375" customWidth="1"/>
  </cols>
  <sheetData>
    <row r="1" spans="1:28" ht="18.75">
      <c r="A1" s="300" t="s">
        <v>86</v>
      </c>
      <c r="B1" s="300"/>
      <c r="C1" s="300"/>
      <c r="D1" s="119"/>
      <c r="E1" s="119"/>
      <c r="F1" s="119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5.25" customHeight="1" thickBot="1">
      <c r="A2" s="16"/>
      <c r="B2" s="84"/>
      <c r="C2" s="84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33" customHeight="1" thickBot="1">
      <c r="A3" s="301" t="s">
        <v>25</v>
      </c>
      <c r="B3" s="301" t="s">
        <v>39</v>
      </c>
      <c r="C3" s="301" t="s">
        <v>41</v>
      </c>
      <c r="D3" s="164" t="s">
        <v>51</v>
      </c>
      <c r="E3" s="126" t="s">
        <v>43</v>
      </c>
      <c r="F3" s="126" t="s">
        <v>44</v>
      </c>
      <c r="G3" s="126" t="s">
        <v>45</v>
      </c>
      <c r="H3" s="127" t="s">
        <v>81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 ht="21" customHeight="1" thickBot="1">
      <c r="A4" s="302"/>
      <c r="B4" s="302"/>
      <c r="C4" s="302"/>
      <c r="D4" s="123">
        <f>SUM(D5:D18)</f>
        <v>19</v>
      </c>
      <c r="E4" s="144">
        <f>SUM(E5:E18)</f>
        <v>1</v>
      </c>
      <c r="F4" s="145">
        <f>SUM(F5:F18)</f>
        <v>1</v>
      </c>
      <c r="G4" s="145">
        <f>SUM(G5:G18)</f>
        <v>1</v>
      </c>
      <c r="H4" s="146">
        <f>SUM(H5:H18)</f>
        <v>0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28" ht="19.5" thickBot="1">
      <c r="A5" s="64" t="s">
        <v>26</v>
      </c>
      <c r="B5" s="40">
        <f>IF($D$4&gt;0,RANK($D5,$D$5:$D$18,),"")</f>
        <v>5</v>
      </c>
      <c r="C5" s="39">
        <f>(IF(D5&gt;0,1,0))*((IF(B5=1,10,0))+(IF(B5=2,6,0))+(IF(B5=3,3,0))+(IF(B5=4,1,0)))</f>
        <v>0</v>
      </c>
      <c r="D5" s="6">
        <f>SUM((E5)*10+(F5)*6+(G5)*3+(H5)*1)</f>
        <v>0</v>
      </c>
      <c r="E5" s="7"/>
      <c r="F5" s="8"/>
      <c r="G5" s="8"/>
      <c r="H5" s="9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</row>
    <row r="6" spans="1:28" ht="19.5" thickBot="1">
      <c r="A6" s="73" t="s">
        <v>27</v>
      </c>
      <c r="B6" s="67">
        <f t="shared" ref="B6:B18" si="0">IF($D$4&gt;0,RANK($D6,$D$5:$D$18,),"")</f>
        <v>5</v>
      </c>
      <c r="C6" s="67">
        <f t="shared" ref="C6:C18" si="1">(IF(D6&gt;0,1,0))*((IF(B6=1,10,0))+(IF(B6=2,6,0))+(IF(B6=3,3,0))+(IF(B6=4,1,0)))</f>
        <v>0</v>
      </c>
      <c r="D6" s="130">
        <f t="shared" ref="D6:D18" si="2">SUM((E6)*10+(F6)*6+(G6)*3+(H6)*1)</f>
        <v>0</v>
      </c>
      <c r="E6" s="131"/>
      <c r="F6" s="132"/>
      <c r="G6" s="132"/>
      <c r="H6" s="133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</row>
    <row r="7" spans="1:28" ht="19.5" thickBot="1">
      <c r="A7" s="64" t="s">
        <v>28</v>
      </c>
      <c r="B7" s="40">
        <f t="shared" si="0"/>
        <v>2</v>
      </c>
      <c r="C7" s="39">
        <f t="shared" si="1"/>
        <v>6</v>
      </c>
      <c r="D7" s="6">
        <f t="shared" si="2"/>
        <v>3</v>
      </c>
      <c r="E7" s="7"/>
      <c r="F7" s="8"/>
      <c r="G7" s="8">
        <v>1</v>
      </c>
      <c r="H7" s="9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</row>
    <row r="8" spans="1:28" ht="19.5" thickBot="1">
      <c r="A8" s="73" t="s">
        <v>29</v>
      </c>
      <c r="B8" s="67">
        <f t="shared" si="0"/>
        <v>2</v>
      </c>
      <c r="C8" s="67">
        <f t="shared" si="1"/>
        <v>6</v>
      </c>
      <c r="D8" s="130">
        <f t="shared" si="2"/>
        <v>3</v>
      </c>
      <c r="E8" s="131"/>
      <c r="F8" s="132">
        <v>0.5</v>
      </c>
      <c r="G8" s="132"/>
      <c r="H8" s="133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</row>
    <row r="9" spans="1:28" ht="19.5" thickBot="1">
      <c r="A9" s="64" t="s">
        <v>30</v>
      </c>
      <c r="B9" s="40">
        <f t="shared" si="0"/>
        <v>5</v>
      </c>
      <c r="C9" s="39">
        <f t="shared" si="1"/>
        <v>0</v>
      </c>
      <c r="D9" s="6">
        <f t="shared" si="2"/>
        <v>0</v>
      </c>
      <c r="E9" s="7"/>
      <c r="F9" s="8"/>
      <c r="G9" s="8"/>
      <c r="H9" s="9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</row>
    <row r="10" spans="1:28" ht="19.5" thickBot="1">
      <c r="A10" s="73" t="s">
        <v>31</v>
      </c>
      <c r="B10" s="67">
        <f t="shared" si="0"/>
        <v>5</v>
      </c>
      <c r="C10" s="67">
        <f t="shared" si="1"/>
        <v>0</v>
      </c>
      <c r="D10" s="130">
        <f t="shared" si="2"/>
        <v>0</v>
      </c>
      <c r="E10" s="131"/>
      <c r="F10" s="132"/>
      <c r="G10" s="132"/>
      <c r="H10" s="133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</row>
    <row r="11" spans="1:28" ht="19.5" thickBot="1">
      <c r="A11" s="64" t="s">
        <v>32</v>
      </c>
      <c r="B11" s="40">
        <f t="shared" si="0"/>
        <v>5</v>
      </c>
      <c r="C11" s="39">
        <f t="shared" si="1"/>
        <v>0</v>
      </c>
      <c r="D11" s="6">
        <f t="shared" si="2"/>
        <v>0</v>
      </c>
      <c r="E11" s="7"/>
      <c r="F11" s="8"/>
      <c r="G11" s="8"/>
      <c r="H11" s="9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</row>
    <row r="12" spans="1:28" ht="19.5" thickBot="1">
      <c r="A12" s="73" t="s">
        <v>33</v>
      </c>
      <c r="B12" s="67">
        <f t="shared" si="0"/>
        <v>2</v>
      </c>
      <c r="C12" s="67">
        <f t="shared" si="1"/>
        <v>6</v>
      </c>
      <c r="D12" s="130">
        <f t="shared" si="2"/>
        <v>3</v>
      </c>
      <c r="E12" s="131"/>
      <c r="F12" s="132">
        <v>0.5</v>
      </c>
      <c r="G12" s="132"/>
      <c r="H12" s="133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</row>
    <row r="13" spans="1:28" ht="19.5" thickBot="1">
      <c r="A13" s="64" t="s">
        <v>35</v>
      </c>
      <c r="B13" s="40">
        <f t="shared" si="0"/>
        <v>5</v>
      </c>
      <c r="C13" s="39">
        <f t="shared" si="1"/>
        <v>0</v>
      </c>
      <c r="D13" s="6">
        <f t="shared" si="2"/>
        <v>0</v>
      </c>
      <c r="E13" s="7"/>
      <c r="F13" s="8"/>
      <c r="G13" s="8"/>
      <c r="H13" s="9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</row>
    <row r="14" spans="1:28" ht="19.5" thickBot="1">
      <c r="A14" s="73" t="s">
        <v>34</v>
      </c>
      <c r="B14" s="67">
        <f t="shared" si="0"/>
        <v>5</v>
      </c>
      <c r="C14" s="67">
        <f t="shared" si="1"/>
        <v>0</v>
      </c>
      <c r="D14" s="130">
        <f t="shared" si="2"/>
        <v>0</v>
      </c>
      <c r="E14" s="131"/>
      <c r="F14" s="132"/>
      <c r="G14" s="132"/>
      <c r="H14" s="133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</row>
    <row r="15" spans="1:28" ht="19.5" thickBot="1">
      <c r="A15" s="64" t="s">
        <v>40</v>
      </c>
      <c r="B15" s="40">
        <f t="shared" si="0"/>
        <v>5</v>
      </c>
      <c r="C15" s="39">
        <f t="shared" si="1"/>
        <v>0</v>
      </c>
      <c r="D15" s="6">
        <f t="shared" si="2"/>
        <v>0</v>
      </c>
      <c r="E15" s="7"/>
      <c r="F15" s="8"/>
      <c r="G15" s="8"/>
      <c r="H15" s="9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</row>
    <row r="16" spans="1:28" ht="19.5" thickBot="1">
      <c r="A16" s="73" t="s">
        <v>38</v>
      </c>
      <c r="B16" s="67">
        <f t="shared" si="0"/>
        <v>1</v>
      </c>
      <c r="C16" s="67">
        <f t="shared" si="1"/>
        <v>10</v>
      </c>
      <c r="D16" s="130">
        <f t="shared" si="2"/>
        <v>10</v>
      </c>
      <c r="E16" s="131">
        <v>1</v>
      </c>
      <c r="F16" s="132"/>
      <c r="G16" s="132"/>
      <c r="H16" s="133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</row>
    <row r="17" spans="1:28" ht="19.5" thickBot="1">
      <c r="A17" s="64" t="s">
        <v>36</v>
      </c>
      <c r="B17" s="40">
        <f t="shared" si="0"/>
        <v>5</v>
      </c>
      <c r="C17" s="39">
        <f t="shared" si="1"/>
        <v>0</v>
      </c>
      <c r="D17" s="6">
        <f t="shared" si="2"/>
        <v>0</v>
      </c>
      <c r="E17" s="7"/>
      <c r="F17" s="8"/>
      <c r="G17" s="8"/>
      <c r="H17" s="9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</row>
    <row r="18" spans="1:28" ht="19.5" thickBot="1">
      <c r="A18" s="77" t="s">
        <v>37</v>
      </c>
      <c r="B18" s="67">
        <f t="shared" si="0"/>
        <v>5</v>
      </c>
      <c r="C18" s="67">
        <f t="shared" si="1"/>
        <v>0</v>
      </c>
      <c r="D18" s="138">
        <f t="shared" si="2"/>
        <v>0</v>
      </c>
      <c r="E18" s="74"/>
      <c r="F18" s="75"/>
      <c r="G18" s="75"/>
      <c r="H18" s="139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</row>
    <row r="19" spans="1:28">
      <c r="A19" s="16"/>
      <c r="B19" s="84"/>
      <c r="C19" s="84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>
      <c r="A20" s="16"/>
      <c r="B20" s="84"/>
      <c r="C20" s="8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>
      <c r="A21" s="16"/>
      <c r="B21" s="84"/>
      <c r="C21" s="84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>
      <c r="A22" s="16"/>
      <c r="B22" s="84"/>
      <c r="C22" s="8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>
      <c r="A23" s="16"/>
      <c r="B23" s="84"/>
      <c r="C23" s="8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28">
      <c r="A24" s="16"/>
      <c r="B24" s="84"/>
      <c r="C24" s="84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8">
      <c r="A25" s="16"/>
      <c r="B25" s="84"/>
      <c r="C25" s="84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>
      <c r="A26" s="16"/>
      <c r="B26" s="84"/>
      <c r="C26" s="84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>
      <c r="A27" s="16"/>
      <c r="B27" s="84"/>
      <c r="C27" s="84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>
      <c r="A28" s="16"/>
      <c r="B28" s="84"/>
      <c r="C28" s="84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>
      <c r="A29" s="16"/>
      <c r="B29" s="84"/>
      <c r="C29" s="84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>
      <c r="A30" s="16"/>
      <c r="B30" s="84"/>
      <c r="C30" s="84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>
      <c r="A31" s="16"/>
      <c r="B31" s="84"/>
      <c r="C31" s="84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>
      <c r="A32" s="16"/>
      <c r="B32" s="84"/>
      <c r="C32" s="84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>
      <c r="A33" s="16"/>
      <c r="B33" s="84"/>
      <c r="C33" s="84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>
      <c r="A34" s="16"/>
      <c r="B34" s="84"/>
      <c r="C34" s="84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>
      <c r="A35" s="16"/>
      <c r="B35" s="84"/>
      <c r="C35" s="84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28">
      <c r="A36" s="16"/>
      <c r="B36" s="84"/>
      <c r="C36" s="84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1:28">
      <c r="A37" s="16"/>
      <c r="B37" s="84"/>
      <c r="C37" s="8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>
      <c r="A38" s="16"/>
      <c r="B38" s="84"/>
      <c r="C38" s="8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>
      <c r="A39" s="16"/>
      <c r="B39" s="84"/>
      <c r="C39" s="84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>
      <c r="A40" s="16"/>
      <c r="B40" s="84"/>
      <c r="C40" s="84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</sheetData>
  <mergeCells count="4">
    <mergeCell ref="A1:C1"/>
    <mergeCell ref="A3:A4"/>
    <mergeCell ref="B3:B4"/>
    <mergeCell ref="C3:C4"/>
  </mergeCells>
  <conditionalFormatting sqref="B5:B18">
    <cfRule type="cellIs" dxfId="150" priority="1" operator="equal">
      <formula>4</formula>
    </cfRule>
    <cfRule type="cellIs" dxfId="149" priority="2" operator="equal">
      <formula>3</formula>
    </cfRule>
    <cfRule type="cellIs" dxfId="148" priority="3" operator="equal">
      <formula>2</formula>
    </cfRule>
    <cfRule type="cellIs" dxfId="147" priority="4" operator="equal">
      <formula>1</formula>
    </cfRule>
  </conditionalFormatting>
  <conditionalFormatting sqref="E4:H4">
    <cfRule type="cellIs" dxfId="146" priority="5" operator="greaterThan">
      <formula>1</formula>
    </cfRule>
    <cfRule type="cellIs" dxfId="145" priority="6" operator="equal">
      <formula>1</formula>
    </cfRule>
    <cfRule type="cellIs" dxfId="144" priority="7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DB48"/>
  <sheetViews>
    <sheetView topLeftCell="A34" zoomScale="90" zoomScaleNormal="90" zoomScaleSheetLayoutView="90" workbookViewId="0">
      <pane xSplit="1" topLeftCell="B1" activePane="topRight" state="frozen"/>
      <selection pane="topRight" activeCell="D15" sqref="D15"/>
    </sheetView>
  </sheetViews>
  <sheetFormatPr baseColWidth="10" defaultRowHeight="15"/>
  <cols>
    <col min="1" max="1" width="17" style="1" customWidth="1"/>
    <col min="2" max="2" width="8.85546875" style="1" bestFit="1" customWidth="1"/>
    <col min="3" max="3" width="11.42578125" style="1"/>
    <col min="4" max="4" width="10.42578125" style="1" customWidth="1"/>
    <col min="5" max="7" width="3.140625" style="1" bestFit="1" customWidth="1"/>
    <col min="8" max="8" width="3.140625" style="56" bestFit="1" customWidth="1"/>
    <col min="9" max="12" width="3.140625" style="1" bestFit="1" customWidth="1"/>
    <col min="13" max="13" width="3.140625" style="1" customWidth="1"/>
    <col min="14" max="29" width="3.140625" style="1" bestFit="1" customWidth="1"/>
    <col min="30" max="84" width="3" style="1" bestFit="1" customWidth="1"/>
    <col min="85" max="85" width="4" customWidth="1"/>
    <col min="86" max="86" width="4.140625" customWidth="1"/>
    <col min="87" max="87" width="4.28515625" customWidth="1"/>
    <col min="88" max="88" width="4.5703125" customWidth="1"/>
    <col min="89" max="89" width="6.28515625" customWidth="1"/>
    <col min="90" max="90" width="5.7109375" style="1" customWidth="1"/>
    <col min="91" max="91" width="6.7109375" style="1" customWidth="1"/>
    <col min="92" max="92" width="6.42578125" style="1" customWidth="1"/>
    <col min="93" max="93" width="6.28515625" style="1" customWidth="1"/>
    <col min="94" max="97" width="11.42578125" style="1"/>
    <col min="98" max="102" width="11.42578125" style="1" hidden="1" customWidth="1"/>
    <col min="103" max="103" width="11.42578125" hidden="1" customWidth="1"/>
    <col min="107" max="16384" width="11.42578125" style="1"/>
  </cols>
  <sheetData>
    <row r="1" spans="1:101" ht="18.75">
      <c r="A1" s="69"/>
      <c r="B1" s="275" t="s">
        <v>69</v>
      </c>
      <c r="C1" s="275"/>
      <c r="D1" s="275"/>
      <c r="E1" s="275"/>
      <c r="F1" s="275"/>
      <c r="G1" s="275"/>
      <c r="H1" s="275"/>
      <c r="I1" s="27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</row>
    <row r="2" spans="1:101" ht="19.5" thickBot="1">
      <c r="A2" s="69"/>
      <c r="B2" s="86"/>
      <c r="C2" s="86"/>
      <c r="D2" s="86"/>
      <c r="E2" s="86"/>
      <c r="F2" s="86"/>
      <c r="G2" s="86"/>
      <c r="H2" s="86"/>
      <c r="I2" s="8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</row>
    <row r="3" spans="1:101" ht="19.5" thickBot="1">
      <c r="A3" s="291" t="s">
        <v>25</v>
      </c>
      <c r="B3" s="291" t="s">
        <v>56</v>
      </c>
      <c r="C3" s="294" t="s">
        <v>41</v>
      </c>
      <c r="D3" s="294" t="s">
        <v>51</v>
      </c>
      <c r="E3" s="308" t="s">
        <v>71</v>
      </c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10"/>
      <c r="AK3" s="308" t="s">
        <v>77</v>
      </c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10"/>
      <c r="BQ3" s="308" t="s">
        <v>42</v>
      </c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10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</row>
    <row r="4" spans="1:101" ht="36" customHeight="1" thickBot="1">
      <c r="A4" s="292"/>
      <c r="B4" s="292"/>
      <c r="C4" s="295"/>
      <c r="D4" s="295"/>
      <c r="E4" s="267" t="s">
        <v>20</v>
      </c>
      <c r="F4" s="268"/>
      <c r="G4" s="268"/>
      <c r="H4" s="268"/>
      <c r="I4" s="268"/>
      <c r="J4" s="268"/>
      <c r="K4" s="268"/>
      <c r="L4" s="268"/>
      <c r="M4" s="267" t="s">
        <v>72</v>
      </c>
      <c r="N4" s="268"/>
      <c r="O4" s="268"/>
      <c r="P4" s="268"/>
      <c r="Q4" s="268"/>
      <c r="R4" s="268"/>
      <c r="S4" s="268"/>
      <c r="T4" s="269"/>
      <c r="U4" s="267" t="s">
        <v>73</v>
      </c>
      <c r="V4" s="268"/>
      <c r="W4" s="268"/>
      <c r="X4" s="268"/>
      <c r="Y4" s="268"/>
      <c r="Z4" s="268"/>
      <c r="AA4" s="268"/>
      <c r="AB4" s="269"/>
      <c r="AC4" s="268" t="s">
        <v>74</v>
      </c>
      <c r="AD4" s="268"/>
      <c r="AE4" s="268"/>
      <c r="AF4" s="268"/>
      <c r="AG4" s="268"/>
      <c r="AH4" s="268"/>
      <c r="AI4" s="268"/>
      <c r="AJ4" s="269"/>
      <c r="AK4" s="267" t="s">
        <v>20</v>
      </c>
      <c r="AL4" s="268"/>
      <c r="AM4" s="268"/>
      <c r="AN4" s="268"/>
      <c r="AO4" s="268"/>
      <c r="AP4" s="268"/>
      <c r="AQ4" s="268"/>
      <c r="AR4" s="268"/>
      <c r="AS4" s="267" t="s">
        <v>72</v>
      </c>
      <c r="AT4" s="268"/>
      <c r="AU4" s="268"/>
      <c r="AV4" s="268"/>
      <c r="AW4" s="268"/>
      <c r="AX4" s="268"/>
      <c r="AY4" s="268"/>
      <c r="AZ4" s="269"/>
      <c r="BA4" s="267" t="s">
        <v>73</v>
      </c>
      <c r="BB4" s="268"/>
      <c r="BC4" s="268"/>
      <c r="BD4" s="268"/>
      <c r="BE4" s="268"/>
      <c r="BF4" s="268"/>
      <c r="BG4" s="268"/>
      <c r="BH4" s="269"/>
      <c r="BI4" s="268" t="s">
        <v>74</v>
      </c>
      <c r="BJ4" s="268"/>
      <c r="BK4" s="268"/>
      <c r="BL4" s="268"/>
      <c r="BM4" s="268"/>
      <c r="BN4" s="268"/>
      <c r="BO4" s="268"/>
      <c r="BP4" s="269"/>
      <c r="BQ4" s="267" t="s">
        <v>20</v>
      </c>
      <c r="BR4" s="268"/>
      <c r="BS4" s="268"/>
      <c r="BT4" s="268"/>
      <c r="BU4" s="268"/>
      <c r="BV4" s="268"/>
      <c r="BW4" s="268"/>
      <c r="BX4" s="268"/>
      <c r="BY4" s="267" t="s">
        <v>78</v>
      </c>
      <c r="BZ4" s="268"/>
      <c r="CA4" s="268"/>
      <c r="CB4" s="268"/>
      <c r="CC4" s="268"/>
      <c r="CD4" s="268"/>
      <c r="CE4" s="268"/>
      <c r="CF4" s="268"/>
      <c r="CG4" s="270" t="s">
        <v>60</v>
      </c>
      <c r="CH4" s="271"/>
      <c r="CI4" s="271"/>
      <c r="CJ4" s="272"/>
      <c r="CK4" s="16"/>
      <c r="CL4" s="288" t="s">
        <v>62</v>
      </c>
      <c r="CM4" s="289"/>
      <c r="CN4" s="289"/>
      <c r="CO4" s="290"/>
      <c r="CP4" s="16"/>
      <c r="CQ4" s="16"/>
      <c r="CR4" s="16"/>
      <c r="CS4" s="16"/>
    </row>
    <row r="5" spans="1:101" ht="16.5" customHeight="1" thickBot="1">
      <c r="A5" s="292"/>
      <c r="B5" s="292"/>
      <c r="C5" s="295"/>
      <c r="D5" s="295"/>
      <c r="E5" s="270" t="s">
        <v>75</v>
      </c>
      <c r="F5" s="271"/>
      <c r="G5" s="271"/>
      <c r="H5" s="272"/>
      <c r="I5" s="270" t="s">
        <v>76</v>
      </c>
      <c r="J5" s="271"/>
      <c r="K5" s="271"/>
      <c r="L5" s="272"/>
      <c r="M5" s="270" t="s">
        <v>75</v>
      </c>
      <c r="N5" s="271"/>
      <c r="O5" s="271"/>
      <c r="P5" s="272"/>
      <c r="Q5" s="270" t="s">
        <v>76</v>
      </c>
      <c r="R5" s="271"/>
      <c r="S5" s="271"/>
      <c r="T5" s="272"/>
      <c r="U5" s="270" t="s">
        <v>75</v>
      </c>
      <c r="V5" s="271"/>
      <c r="W5" s="271"/>
      <c r="X5" s="272"/>
      <c r="Y5" s="270" t="s">
        <v>76</v>
      </c>
      <c r="Z5" s="271"/>
      <c r="AA5" s="271"/>
      <c r="AB5" s="272"/>
      <c r="AC5" s="270" t="s">
        <v>75</v>
      </c>
      <c r="AD5" s="271"/>
      <c r="AE5" s="271"/>
      <c r="AF5" s="272"/>
      <c r="AG5" s="270" t="s">
        <v>76</v>
      </c>
      <c r="AH5" s="271"/>
      <c r="AI5" s="271"/>
      <c r="AJ5" s="272"/>
      <c r="AK5" s="270" t="s">
        <v>75</v>
      </c>
      <c r="AL5" s="271"/>
      <c r="AM5" s="271"/>
      <c r="AN5" s="272"/>
      <c r="AO5" s="270" t="s">
        <v>76</v>
      </c>
      <c r="AP5" s="271"/>
      <c r="AQ5" s="271"/>
      <c r="AR5" s="272"/>
      <c r="AS5" s="270" t="s">
        <v>75</v>
      </c>
      <c r="AT5" s="271"/>
      <c r="AU5" s="271"/>
      <c r="AV5" s="272"/>
      <c r="AW5" s="270" t="s">
        <v>76</v>
      </c>
      <c r="AX5" s="271"/>
      <c r="AY5" s="271"/>
      <c r="AZ5" s="272"/>
      <c r="BA5" s="270" t="s">
        <v>75</v>
      </c>
      <c r="BB5" s="271"/>
      <c r="BC5" s="271"/>
      <c r="BD5" s="272"/>
      <c r="BE5" s="270" t="s">
        <v>76</v>
      </c>
      <c r="BF5" s="271"/>
      <c r="BG5" s="271"/>
      <c r="BH5" s="272"/>
      <c r="BI5" s="270" t="s">
        <v>75</v>
      </c>
      <c r="BJ5" s="271"/>
      <c r="BK5" s="271"/>
      <c r="BL5" s="272"/>
      <c r="BM5" s="270" t="s">
        <v>76</v>
      </c>
      <c r="BN5" s="271"/>
      <c r="BO5" s="271"/>
      <c r="BP5" s="272"/>
      <c r="BQ5" s="270" t="s">
        <v>75</v>
      </c>
      <c r="BR5" s="271"/>
      <c r="BS5" s="271"/>
      <c r="BT5" s="272"/>
      <c r="BU5" s="270" t="s">
        <v>76</v>
      </c>
      <c r="BV5" s="271"/>
      <c r="BW5" s="271"/>
      <c r="BX5" s="272"/>
      <c r="BY5" s="270" t="s">
        <v>75</v>
      </c>
      <c r="BZ5" s="271"/>
      <c r="CA5" s="271"/>
      <c r="CB5" s="272"/>
      <c r="CC5" s="270" t="s">
        <v>76</v>
      </c>
      <c r="CD5" s="271"/>
      <c r="CE5" s="271"/>
      <c r="CF5" s="272"/>
      <c r="CG5" s="270" t="s">
        <v>80</v>
      </c>
      <c r="CH5" s="271"/>
      <c r="CI5" s="271"/>
      <c r="CJ5" s="272"/>
      <c r="CK5" s="16"/>
      <c r="CL5" s="288" t="s">
        <v>79</v>
      </c>
      <c r="CM5" s="289"/>
      <c r="CN5" s="289"/>
      <c r="CO5" s="290"/>
      <c r="CP5" s="16"/>
      <c r="CQ5" s="16"/>
      <c r="CR5" s="16"/>
      <c r="CS5" s="16"/>
      <c r="CT5" s="60" t="s">
        <v>52</v>
      </c>
      <c r="CU5" s="61" t="s">
        <v>53</v>
      </c>
      <c r="CV5" s="61" t="s">
        <v>54</v>
      </c>
      <c r="CW5" s="62" t="s">
        <v>55</v>
      </c>
    </row>
    <row r="6" spans="1:101" ht="15.75" thickBot="1">
      <c r="A6" s="292"/>
      <c r="B6" s="292"/>
      <c r="C6" s="295"/>
      <c r="D6" s="295"/>
      <c r="E6" s="78" t="s">
        <v>43</v>
      </c>
      <c r="F6" s="79" t="s">
        <v>44</v>
      </c>
      <c r="G6" s="79" t="s">
        <v>45</v>
      </c>
      <c r="H6" s="80" t="s">
        <v>18</v>
      </c>
      <c r="I6" s="81" t="s">
        <v>43</v>
      </c>
      <c r="J6" s="82" t="s">
        <v>44</v>
      </c>
      <c r="K6" s="82" t="s">
        <v>45</v>
      </c>
      <c r="L6" s="83" t="s">
        <v>18</v>
      </c>
      <c r="M6" s="81" t="s">
        <v>43</v>
      </c>
      <c r="N6" s="82" t="s">
        <v>44</v>
      </c>
      <c r="O6" s="82" t="s">
        <v>45</v>
      </c>
      <c r="P6" s="83" t="s">
        <v>18</v>
      </c>
      <c r="Q6" s="81" t="s">
        <v>43</v>
      </c>
      <c r="R6" s="82" t="s">
        <v>44</v>
      </c>
      <c r="S6" s="82" t="s">
        <v>45</v>
      </c>
      <c r="T6" s="83" t="s">
        <v>18</v>
      </c>
      <c r="U6" s="81" t="s">
        <v>43</v>
      </c>
      <c r="V6" s="82" t="s">
        <v>44</v>
      </c>
      <c r="W6" s="82" t="s">
        <v>45</v>
      </c>
      <c r="X6" s="83" t="s">
        <v>18</v>
      </c>
      <c r="Y6" s="81" t="s">
        <v>43</v>
      </c>
      <c r="Z6" s="82" t="s">
        <v>44</v>
      </c>
      <c r="AA6" s="82" t="s">
        <v>45</v>
      </c>
      <c r="AB6" s="83" t="s">
        <v>18</v>
      </c>
      <c r="AC6" s="81" t="s">
        <v>43</v>
      </c>
      <c r="AD6" s="82" t="s">
        <v>44</v>
      </c>
      <c r="AE6" s="82" t="s">
        <v>45</v>
      </c>
      <c r="AF6" s="83" t="s">
        <v>18</v>
      </c>
      <c r="AG6" s="81" t="s">
        <v>43</v>
      </c>
      <c r="AH6" s="82" t="s">
        <v>44</v>
      </c>
      <c r="AI6" s="82" t="s">
        <v>45</v>
      </c>
      <c r="AJ6" s="83" t="s">
        <v>18</v>
      </c>
      <c r="AK6" s="78" t="s">
        <v>43</v>
      </c>
      <c r="AL6" s="79" t="s">
        <v>44</v>
      </c>
      <c r="AM6" s="79" t="s">
        <v>45</v>
      </c>
      <c r="AN6" s="80" t="s">
        <v>18</v>
      </c>
      <c r="AO6" s="81" t="s">
        <v>43</v>
      </c>
      <c r="AP6" s="82" t="s">
        <v>44</v>
      </c>
      <c r="AQ6" s="82" t="s">
        <v>45</v>
      </c>
      <c r="AR6" s="83" t="s">
        <v>18</v>
      </c>
      <c r="AS6" s="81" t="s">
        <v>43</v>
      </c>
      <c r="AT6" s="82" t="s">
        <v>44</v>
      </c>
      <c r="AU6" s="82" t="s">
        <v>45</v>
      </c>
      <c r="AV6" s="83" t="s">
        <v>18</v>
      </c>
      <c r="AW6" s="81" t="s">
        <v>43</v>
      </c>
      <c r="AX6" s="82" t="s">
        <v>44</v>
      </c>
      <c r="AY6" s="82" t="s">
        <v>45</v>
      </c>
      <c r="AZ6" s="83" t="s">
        <v>18</v>
      </c>
      <c r="BA6" s="81" t="s">
        <v>43</v>
      </c>
      <c r="BB6" s="82" t="s">
        <v>44</v>
      </c>
      <c r="BC6" s="82" t="s">
        <v>45</v>
      </c>
      <c r="BD6" s="83" t="s">
        <v>18</v>
      </c>
      <c r="BE6" s="81" t="s">
        <v>43</v>
      </c>
      <c r="BF6" s="82" t="s">
        <v>44</v>
      </c>
      <c r="BG6" s="82" t="s">
        <v>45</v>
      </c>
      <c r="BH6" s="83" t="s">
        <v>18</v>
      </c>
      <c r="BI6" s="81" t="s">
        <v>43</v>
      </c>
      <c r="BJ6" s="82" t="s">
        <v>44</v>
      </c>
      <c r="BK6" s="82" t="s">
        <v>45</v>
      </c>
      <c r="BL6" s="83" t="s">
        <v>18</v>
      </c>
      <c r="BM6" s="81" t="s">
        <v>43</v>
      </c>
      <c r="BN6" s="82" t="s">
        <v>44</v>
      </c>
      <c r="BO6" s="82" t="s">
        <v>45</v>
      </c>
      <c r="BP6" s="83" t="s">
        <v>18</v>
      </c>
      <c r="BQ6" s="78" t="s">
        <v>43</v>
      </c>
      <c r="BR6" s="79" t="s">
        <v>44</v>
      </c>
      <c r="BS6" s="79" t="s">
        <v>45</v>
      </c>
      <c r="BT6" s="80" t="s">
        <v>18</v>
      </c>
      <c r="BU6" s="81" t="s">
        <v>43</v>
      </c>
      <c r="BV6" s="82" t="s">
        <v>44</v>
      </c>
      <c r="BW6" s="82" t="s">
        <v>45</v>
      </c>
      <c r="BX6" s="83" t="s">
        <v>18</v>
      </c>
      <c r="BY6" s="81" t="s">
        <v>43</v>
      </c>
      <c r="BZ6" s="82" t="s">
        <v>44</v>
      </c>
      <c r="CA6" s="82" t="s">
        <v>45</v>
      </c>
      <c r="CB6" s="83" t="s">
        <v>18</v>
      </c>
      <c r="CC6" s="81" t="s">
        <v>43</v>
      </c>
      <c r="CD6" s="82" t="s">
        <v>44</v>
      </c>
      <c r="CE6" s="82" t="s">
        <v>45</v>
      </c>
      <c r="CF6" s="83" t="s">
        <v>18</v>
      </c>
      <c r="CG6" s="81" t="s">
        <v>43</v>
      </c>
      <c r="CH6" s="82" t="s">
        <v>44</v>
      </c>
      <c r="CI6" s="82" t="s">
        <v>45</v>
      </c>
      <c r="CJ6" s="83" t="s">
        <v>18</v>
      </c>
      <c r="CK6" s="16"/>
      <c r="CL6" s="110" t="s">
        <v>43</v>
      </c>
      <c r="CM6" s="110" t="s">
        <v>44</v>
      </c>
      <c r="CN6" s="110" t="s">
        <v>45</v>
      </c>
      <c r="CO6" s="110" t="s">
        <v>18</v>
      </c>
      <c r="CP6" s="16"/>
      <c r="CQ6" s="16"/>
      <c r="CR6" s="16"/>
      <c r="CS6" s="16"/>
      <c r="CT6" s="37">
        <v>1</v>
      </c>
      <c r="CU6" s="37">
        <v>2</v>
      </c>
      <c r="CV6" s="37">
        <v>3</v>
      </c>
      <c r="CW6" s="38">
        <v>4</v>
      </c>
    </row>
    <row r="7" spans="1:101" ht="15.75" thickBot="1">
      <c r="A7" s="293"/>
      <c r="B7" s="293"/>
      <c r="C7" s="296"/>
      <c r="D7" s="296"/>
      <c r="E7" s="112">
        <f t="shared" ref="E7:AJ7" si="0">SUM(E8:E21)</f>
        <v>1</v>
      </c>
      <c r="F7" s="111">
        <f t="shared" si="0"/>
        <v>1</v>
      </c>
      <c r="G7" s="111">
        <f t="shared" si="0"/>
        <v>1</v>
      </c>
      <c r="H7" s="111">
        <f t="shared" si="0"/>
        <v>1</v>
      </c>
      <c r="I7" s="111">
        <f t="shared" si="0"/>
        <v>1</v>
      </c>
      <c r="J7" s="111">
        <f t="shared" si="0"/>
        <v>1</v>
      </c>
      <c r="K7" s="111">
        <f t="shared" si="0"/>
        <v>1</v>
      </c>
      <c r="L7" s="111">
        <f t="shared" si="0"/>
        <v>1</v>
      </c>
      <c r="M7" s="111">
        <f t="shared" si="0"/>
        <v>1</v>
      </c>
      <c r="N7" s="111">
        <f t="shared" si="0"/>
        <v>1</v>
      </c>
      <c r="O7" s="111">
        <f t="shared" si="0"/>
        <v>1</v>
      </c>
      <c r="P7" s="111">
        <f t="shared" si="0"/>
        <v>1</v>
      </c>
      <c r="Q7" s="111">
        <f t="shared" si="0"/>
        <v>1</v>
      </c>
      <c r="R7" s="111">
        <f t="shared" si="0"/>
        <v>1</v>
      </c>
      <c r="S7" s="111">
        <f t="shared" si="0"/>
        <v>0</v>
      </c>
      <c r="T7" s="111">
        <f t="shared" si="0"/>
        <v>0</v>
      </c>
      <c r="U7" s="111">
        <f t="shared" si="0"/>
        <v>1</v>
      </c>
      <c r="V7" s="111">
        <f t="shared" si="0"/>
        <v>1</v>
      </c>
      <c r="W7" s="111">
        <f t="shared" si="0"/>
        <v>1</v>
      </c>
      <c r="X7" s="111">
        <f t="shared" si="0"/>
        <v>1</v>
      </c>
      <c r="Y7" s="111">
        <f t="shared" si="0"/>
        <v>0</v>
      </c>
      <c r="Z7" s="111">
        <f t="shared" si="0"/>
        <v>0</v>
      </c>
      <c r="AA7" s="111">
        <f t="shared" si="0"/>
        <v>0</v>
      </c>
      <c r="AB7" s="111">
        <f t="shared" si="0"/>
        <v>0</v>
      </c>
      <c r="AC7" s="111">
        <f t="shared" si="0"/>
        <v>0</v>
      </c>
      <c r="AD7" s="111">
        <f t="shared" si="0"/>
        <v>0</v>
      </c>
      <c r="AE7" s="111">
        <f t="shared" si="0"/>
        <v>0</v>
      </c>
      <c r="AF7" s="111">
        <f t="shared" si="0"/>
        <v>0</v>
      </c>
      <c r="AG7" s="111">
        <f t="shared" si="0"/>
        <v>0</v>
      </c>
      <c r="AH7" s="111">
        <f t="shared" si="0"/>
        <v>0</v>
      </c>
      <c r="AI7" s="111">
        <f t="shared" si="0"/>
        <v>0</v>
      </c>
      <c r="AJ7" s="111">
        <f t="shared" si="0"/>
        <v>0</v>
      </c>
      <c r="AK7" s="111">
        <f t="shared" ref="AK7:BP7" si="1">SUM(AK8:AK21)</f>
        <v>1</v>
      </c>
      <c r="AL7" s="111">
        <f t="shared" si="1"/>
        <v>1</v>
      </c>
      <c r="AM7" s="111">
        <f t="shared" si="1"/>
        <v>1</v>
      </c>
      <c r="AN7" s="111">
        <f t="shared" si="1"/>
        <v>1</v>
      </c>
      <c r="AO7" s="111">
        <f t="shared" si="1"/>
        <v>1</v>
      </c>
      <c r="AP7" s="111">
        <f t="shared" si="1"/>
        <v>1</v>
      </c>
      <c r="AQ7" s="111">
        <f t="shared" si="1"/>
        <v>1</v>
      </c>
      <c r="AR7" s="111">
        <f t="shared" si="1"/>
        <v>1</v>
      </c>
      <c r="AS7" s="111">
        <f t="shared" si="1"/>
        <v>0</v>
      </c>
      <c r="AT7" s="111">
        <f t="shared" si="1"/>
        <v>0</v>
      </c>
      <c r="AU7" s="111">
        <f t="shared" si="1"/>
        <v>0</v>
      </c>
      <c r="AV7" s="111">
        <f t="shared" si="1"/>
        <v>0</v>
      </c>
      <c r="AW7" s="111">
        <f t="shared" si="1"/>
        <v>0</v>
      </c>
      <c r="AX7" s="111">
        <f t="shared" si="1"/>
        <v>0</v>
      </c>
      <c r="AY7" s="111">
        <f t="shared" si="1"/>
        <v>0</v>
      </c>
      <c r="AZ7" s="111">
        <f t="shared" si="1"/>
        <v>0</v>
      </c>
      <c r="BA7" s="111">
        <f t="shared" si="1"/>
        <v>0</v>
      </c>
      <c r="BB7" s="111">
        <f t="shared" si="1"/>
        <v>0</v>
      </c>
      <c r="BC7" s="111">
        <f t="shared" si="1"/>
        <v>0</v>
      </c>
      <c r="BD7" s="111">
        <f t="shared" si="1"/>
        <v>0</v>
      </c>
      <c r="BE7" s="111">
        <f t="shared" si="1"/>
        <v>0</v>
      </c>
      <c r="BF7" s="111">
        <f t="shared" si="1"/>
        <v>0</v>
      </c>
      <c r="BG7" s="111">
        <f t="shared" si="1"/>
        <v>0</v>
      </c>
      <c r="BH7" s="111">
        <f t="shared" si="1"/>
        <v>0</v>
      </c>
      <c r="BI7" s="111">
        <f t="shared" si="1"/>
        <v>0</v>
      </c>
      <c r="BJ7" s="111">
        <f t="shared" si="1"/>
        <v>0</v>
      </c>
      <c r="BK7" s="111">
        <f t="shared" si="1"/>
        <v>0</v>
      </c>
      <c r="BL7" s="111">
        <f t="shared" si="1"/>
        <v>0</v>
      </c>
      <c r="BM7" s="111">
        <f t="shared" si="1"/>
        <v>0</v>
      </c>
      <c r="BN7" s="111">
        <f t="shared" si="1"/>
        <v>0</v>
      </c>
      <c r="BO7" s="111">
        <f t="shared" si="1"/>
        <v>0</v>
      </c>
      <c r="BP7" s="111">
        <f t="shared" si="1"/>
        <v>0</v>
      </c>
      <c r="BQ7" s="111">
        <f t="shared" ref="BQ7:CF7" si="2">SUM(BQ8:BQ21)</f>
        <v>1</v>
      </c>
      <c r="BR7" s="111">
        <f t="shared" si="2"/>
        <v>1</v>
      </c>
      <c r="BS7" s="111">
        <f t="shared" si="2"/>
        <v>1</v>
      </c>
      <c r="BT7" s="111">
        <f t="shared" si="2"/>
        <v>1</v>
      </c>
      <c r="BU7" s="111">
        <f t="shared" si="2"/>
        <v>0</v>
      </c>
      <c r="BV7" s="111">
        <f t="shared" si="2"/>
        <v>0</v>
      </c>
      <c r="BW7" s="111">
        <f t="shared" si="2"/>
        <v>0</v>
      </c>
      <c r="BX7" s="111">
        <f t="shared" si="2"/>
        <v>0</v>
      </c>
      <c r="BY7" s="111">
        <f t="shared" si="2"/>
        <v>1</v>
      </c>
      <c r="BZ7" s="111">
        <f t="shared" si="2"/>
        <v>1</v>
      </c>
      <c r="CA7" s="111">
        <f t="shared" si="2"/>
        <v>1</v>
      </c>
      <c r="CB7" s="111">
        <f t="shared" si="2"/>
        <v>1</v>
      </c>
      <c r="CC7" s="111">
        <f t="shared" si="2"/>
        <v>0</v>
      </c>
      <c r="CD7" s="111">
        <f t="shared" si="2"/>
        <v>0</v>
      </c>
      <c r="CE7" s="111">
        <f t="shared" si="2"/>
        <v>0</v>
      </c>
      <c r="CF7" s="111">
        <f t="shared" si="2"/>
        <v>0</v>
      </c>
      <c r="CG7" s="111">
        <f>SUM(CG8:CG21)</f>
        <v>1</v>
      </c>
      <c r="CH7" s="111">
        <f>SUM(CH8:CH21)</f>
        <v>1</v>
      </c>
      <c r="CI7" s="111">
        <f>SUM(CI8:CI21)</f>
        <v>1</v>
      </c>
      <c r="CJ7" s="111">
        <f>SUM(CJ8:CJ21)</f>
        <v>1</v>
      </c>
      <c r="CK7" s="16"/>
      <c r="CL7" s="50">
        <f>SUM(CL8:CL21)</f>
        <v>1</v>
      </c>
      <c r="CM7" s="50">
        <f>SUM(CM8:CM21)</f>
        <v>1</v>
      </c>
      <c r="CN7" s="50">
        <f>SUM(CN8:CN21)</f>
        <v>1</v>
      </c>
      <c r="CO7" s="50">
        <f>SUM(CO8:CO21)</f>
        <v>1</v>
      </c>
      <c r="CP7" s="16"/>
      <c r="CQ7" s="16"/>
      <c r="CR7" s="16"/>
      <c r="CS7" s="16"/>
      <c r="CT7" s="37"/>
      <c r="CU7" s="37"/>
      <c r="CV7" s="37"/>
      <c r="CW7" s="38"/>
    </row>
    <row r="8" spans="1:101" ht="19.5" thickBot="1">
      <c r="A8" s="64" t="s">
        <v>26</v>
      </c>
      <c r="B8" s="40">
        <f t="shared" ref="B8:B21" si="3">IF($CX$21&gt;0,RANK($D8,$D$8:$D$21,),"")</f>
        <v>5</v>
      </c>
      <c r="C8" s="36">
        <f>(IF(D8&gt;0,1,0))*((IF(B8=1,10,0))+(IF(B8=2,6,0))+(IF(B8=3,3,0))+(IF(B8=4,1,0)))</f>
        <v>0</v>
      </c>
      <c r="D8" s="63">
        <f t="shared" ref="D8:D21" si="4">SUM(CT8:CW8)</f>
        <v>20</v>
      </c>
      <c r="E8" s="11"/>
      <c r="F8" s="12"/>
      <c r="G8" s="12"/>
      <c r="H8" s="51"/>
      <c r="I8" s="11"/>
      <c r="J8" s="12"/>
      <c r="K8" s="12"/>
      <c r="L8" s="51"/>
      <c r="M8" s="11"/>
      <c r="N8" s="12"/>
      <c r="O8" s="12"/>
      <c r="P8" s="51"/>
      <c r="Q8" s="11"/>
      <c r="R8" s="12"/>
      <c r="S8" s="12"/>
      <c r="T8" s="51"/>
      <c r="U8" s="11"/>
      <c r="V8" s="12"/>
      <c r="W8" s="12"/>
      <c r="X8" s="51"/>
      <c r="Y8" s="11"/>
      <c r="Z8" s="12"/>
      <c r="AA8" s="12"/>
      <c r="AB8" s="51"/>
      <c r="AC8" s="11"/>
      <c r="AD8" s="12"/>
      <c r="AE8" s="12"/>
      <c r="AF8" s="51"/>
      <c r="AG8" s="11"/>
      <c r="AH8" s="12"/>
      <c r="AI8" s="12"/>
      <c r="AJ8" s="51"/>
      <c r="AK8" s="11"/>
      <c r="AL8" s="12"/>
      <c r="AM8" s="12"/>
      <c r="AN8" s="51"/>
      <c r="AO8" s="11"/>
      <c r="AP8" s="12"/>
      <c r="AQ8" s="12"/>
      <c r="AR8" s="51"/>
      <c r="AS8" s="11"/>
      <c r="AT8" s="12"/>
      <c r="AU8" s="12"/>
      <c r="AV8" s="51"/>
      <c r="AW8" s="11"/>
      <c r="AX8" s="12"/>
      <c r="AY8" s="12"/>
      <c r="AZ8" s="51"/>
      <c r="BA8" s="11"/>
      <c r="BB8" s="12"/>
      <c r="BC8" s="12"/>
      <c r="BD8" s="51"/>
      <c r="BE8" s="11"/>
      <c r="BF8" s="12"/>
      <c r="BG8" s="12"/>
      <c r="BH8" s="51"/>
      <c r="BI8" s="11"/>
      <c r="BJ8" s="12"/>
      <c r="BK8" s="12"/>
      <c r="BL8" s="51"/>
      <c r="BM8" s="11"/>
      <c r="BN8" s="12"/>
      <c r="BO8" s="12"/>
      <c r="BP8" s="51"/>
      <c r="BQ8" s="11">
        <v>1</v>
      </c>
      <c r="BR8" s="12"/>
      <c r="BS8" s="12"/>
      <c r="BT8" s="51"/>
      <c r="BU8" s="11"/>
      <c r="BV8" s="12"/>
      <c r="BW8" s="12"/>
      <c r="BX8" s="51"/>
      <c r="BY8" s="11">
        <v>1</v>
      </c>
      <c r="BZ8" s="12"/>
      <c r="CA8" s="12"/>
      <c r="CB8" s="51"/>
      <c r="CC8" s="11"/>
      <c r="CD8" s="12"/>
      <c r="CE8" s="12"/>
      <c r="CF8" s="51"/>
      <c r="CG8" s="11"/>
      <c r="CH8" s="12"/>
      <c r="CI8" s="12"/>
      <c r="CJ8" s="51"/>
      <c r="CK8" s="16"/>
      <c r="CL8" s="11"/>
      <c r="CM8" s="12"/>
      <c r="CN8" s="12"/>
      <c r="CO8" s="51"/>
      <c r="CP8" s="16"/>
      <c r="CQ8" s="16"/>
      <c r="CR8" s="16"/>
      <c r="CS8" s="16"/>
      <c r="CT8" s="52">
        <f>(SUM(E8,I8,M8,Q8,U8,Y8,AC8,AG8,AK8,AO8,AS8,AW8,BA8,BE8,BI8,BM8,BQ8,BU8,BY8,CC8,CG8)*10)+((CL8/2)*10)</f>
        <v>20</v>
      </c>
      <c r="CU8" s="53">
        <f>(SUM(F8,J8,N8,R8,V8,Z8,AD8,AH8,AL8,AP8,AT8,AX8,BB8,BF8,BJ8,BN8,BR8,BV8,BZ8,CD8,CH8)*(6))+((CM8/2)*6)</f>
        <v>0</v>
      </c>
      <c r="CV8" s="53">
        <f>(SUM(G8,K8,O8,S8,W8,AA8,AE8,AI8,AM8,AQ8,AU8,AY8,BC8,BG8,BK8,BO8,BS8,BW8,CA8,CE8,CI8)*3)+((CN8/2)*3)</f>
        <v>0</v>
      </c>
      <c r="CW8" s="57">
        <f>(SUM(H8,L8,P8,T8,X8,AB8,AF8,AJ8,AN8,AR8,AV8,AZ8,BD8,BH8,BL8,BP8,BT8,BX8,,CB8,CF8,CJ8))+(CO8/2)</f>
        <v>0</v>
      </c>
    </row>
    <row r="9" spans="1:101" ht="19.5" thickBot="1">
      <c r="A9" s="73" t="s">
        <v>27</v>
      </c>
      <c r="B9" s="67">
        <f t="shared" si="3"/>
        <v>9</v>
      </c>
      <c r="C9" s="68">
        <f t="shared" ref="C9:C21" si="5">(IF(D9&gt;0,1,0))*((IF(B9=1,10,0))+(IF(B9=2,6,0))+(IF(B9=3,3,0))+(IF(B9=4,1,0)))</f>
        <v>0</v>
      </c>
      <c r="D9" s="69">
        <f t="shared" si="4"/>
        <v>6</v>
      </c>
      <c r="E9" s="74"/>
      <c r="F9" s="75"/>
      <c r="G9" s="75"/>
      <c r="H9" s="76"/>
      <c r="I9" s="74"/>
      <c r="J9" s="75"/>
      <c r="K9" s="75">
        <v>1</v>
      </c>
      <c r="L9" s="76"/>
      <c r="M9" s="74"/>
      <c r="N9" s="75"/>
      <c r="O9" s="75"/>
      <c r="P9" s="76"/>
      <c r="Q9" s="74"/>
      <c r="R9" s="75"/>
      <c r="S9" s="75"/>
      <c r="T9" s="76"/>
      <c r="U9" s="74"/>
      <c r="V9" s="75"/>
      <c r="W9" s="75"/>
      <c r="X9" s="76"/>
      <c r="Y9" s="74"/>
      <c r="Z9" s="75"/>
      <c r="AA9" s="75"/>
      <c r="AB9" s="76"/>
      <c r="AC9" s="74"/>
      <c r="AD9" s="75"/>
      <c r="AE9" s="75"/>
      <c r="AF9" s="76"/>
      <c r="AG9" s="74"/>
      <c r="AH9" s="75"/>
      <c r="AI9" s="75"/>
      <c r="AJ9" s="76"/>
      <c r="AK9" s="74"/>
      <c r="AL9" s="75"/>
      <c r="AM9" s="75"/>
      <c r="AN9" s="76"/>
      <c r="AO9" s="74"/>
      <c r="AP9" s="75"/>
      <c r="AQ9" s="75"/>
      <c r="AR9" s="76"/>
      <c r="AS9" s="74"/>
      <c r="AT9" s="75"/>
      <c r="AU9" s="75"/>
      <c r="AV9" s="76"/>
      <c r="AW9" s="74"/>
      <c r="AX9" s="75"/>
      <c r="AY9" s="75"/>
      <c r="AZ9" s="76"/>
      <c r="BA9" s="74"/>
      <c r="BB9" s="75"/>
      <c r="BC9" s="75"/>
      <c r="BD9" s="76"/>
      <c r="BE9" s="74"/>
      <c r="BF9" s="75"/>
      <c r="BG9" s="75"/>
      <c r="BH9" s="76"/>
      <c r="BI9" s="74"/>
      <c r="BJ9" s="75"/>
      <c r="BK9" s="75"/>
      <c r="BL9" s="76"/>
      <c r="BM9" s="74"/>
      <c r="BN9" s="75"/>
      <c r="BO9" s="75"/>
      <c r="BP9" s="76"/>
      <c r="BQ9" s="74"/>
      <c r="BR9" s="75"/>
      <c r="BS9" s="75"/>
      <c r="BT9" s="76"/>
      <c r="BU9" s="74"/>
      <c r="BV9" s="75"/>
      <c r="BW9" s="75"/>
      <c r="BX9" s="76"/>
      <c r="BY9" s="74"/>
      <c r="BZ9" s="75"/>
      <c r="CA9" s="75"/>
      <c r="CB9" s="76"/>
      <c r="CC9" s="74"/>
      <c r="CD9" s="75"/>
      <c r="CE9" s="75"/>
      <c r="CF9" s="76"/>
      <c r="CG9" s="74"/>
      <c r="CH9" s="75"/>
      <c r="CI9" s="75"/>
      <c r="CJ9" s="76"/>
      <c r="CK9" s="16"/>
      <c r="CL9" s="107"/>
      <c r="CM9" s="108">
        <v>1</v>
      </c>
      <c r="CN9" s="108"/>
      <c r="CO9" s="109"/>
      <c r="CP9" s="16"/>
      <c r="CQ9" s="16"/>
      <c r="CR9" s="16"/>
      <c r="CS9" s="16"/>
      <c r="CT9" s="52">
        <f t="shared" ref="CT9:CT21" si="6">(SUM(E9,I9,M9,Q9,U9,Y9,AC9,AG9,AK9,AO9,AS9,AW9,BA9,BE9,BI9,BM9,BQ9,BU9,BY9,CC9,CG9)*10)+((CL9/2)*10)</f>
        <v>0</v>
      </c>
      <c r="CU9" s="53">
        <f t="shared" ref="CU9:CU21" si="7">(SUM(F9,J9,N9,R9,V9,Z9,AD9,AH9,AL9,AP9,AT9,AX9,BB9,BF9,BJ9,BN9,BR9,BV9,BZ9,CD9,CH9)*(6))+((CM9/2)*6)</f>
        <v>3</v>
      </c>
      <c r="CV9" s="53">
        <f t="shared" ref="CV9:CV21" si="8">(SUM(G9,K9,O9,S9,W9,AA9,AE9,AI9,AM9,AQ9,AU9,AY9,BC9,BG9,BK9,BO9,BS9,BW9,CA9,CE9,CI9)*3)+((CN9/2)*3)</f>
        <v>3</v>
      </c>
      <c r="CW9" s="57">
        <f t="shared" ref="CW9:CW21" si="9">(SUM(H9,L9,P9,T9,X9,AB9,AF9,AJ9,AN9,AR9,AV9,AZ9,BD9,BH9,BL9,BP9,BT9,BX9,,CB9,CF9,CJ9))+(CO9/2)</f>
        <v>0</v>
      </c>
    </row>
    <row r="10" spans="1:101" ht="19.5" thickBot="1">
      <c r="A10" s="64" t="s">
        <v>28</v>
      </c>
      <c r="B10" s="40">
        <f t="shared" si="3"/>
        <v>3</v>
      </c>
      <c r="C10" s="36">
        <f t="shared" si="5"/>
        <v>3</v>
      </c>
      <c r="D10" s="63">
        <f t="shared" si="4"/>
        <v>33.5</v>
      </c>
      <c r="E10" s="11"/>
      <c r="F10" s="12"/>
      <c r="G10" s="12"/>
      <c r="H10" s="51">
        <v>1</v>
      </c>
      <c r="I10" s="11">
        <v>1</v>
      </c>
      <c r="J10" s="12"/>
      <c r="K10" s="12"/>
      <c r="L10" s="51"/>
      <c r="M10" s="11"/>
      <c r="N10" s="12"/>
      <c r="O10" s="12"/>
      <c r="P10" s="51">
        <v>1</v>
      </c>
      <c r="Q10" s="11"/>
      <c r="R10" s="12">
        <v>1</v>
      </c>
      <c r="S10" s="12"/>
      <c r="T10" s="51"/>
      <c r="U10" s="11"/>
      <c r="V10" s="12"/>
      <c r="W10" s="12">
        <v>1</v>
      </c>
      <c r="X10" s="51"/>
      <c r="Y10" s="11"/>
      <c r="Z10" s="12"/>
      <c r="AA10" s="12"/>
      <c r="AB10" s="51"/>
      <c r="AC10" s="11"/>
      <c r="AD10" s="12"/>
      <c r="AE10" s="12"/>
      <c r="AF10" s="51"/>
      <c r="AG10" s="11"/>
      <c r="AH10" s="12"/>
      <c r="AI10" s="12"/>
      <c r="AJ10" s="51"/>
      <c r="AK10" s="11"/>
      <c r="AL10" s="12"/>
      <c r="AM10" s="12"/>
      <c r="AN10" s="51"/>
      <c r="AO10" s="11">
        <v>1</v>
      </c>
      <c r="AP10" s="12"/>
      <c r="AQ10" s="12"/>
      <c r="AR10" s="51">
        <v>1</v>
      </c>
      <c r="AS10" s="11"/>
      <c r="AT10" s="12"/>
      <c r="AU10" s="12"/>
      <c r="AV10" s="51"/>
      <c r="AW10" s="11"/>
      <c r="AX10" s="12"/>
      <c r="AY10" s="12"/>
      <c r="AZ10" s="51"/>
      <c r="BA10" s="11"/>
      <c r="BB10" s="12"/>
      <c r="BC10" s="12"/>
      <c r="BD10" s="51"/>
      <c r="BE10" s="11"/>
      <c r="BF10" s="12"/>
      <c r="BG10" s="12"/>
      <c r="BH10" s="51"/>
      <c r="BI10" s="11"/>
      <c r="BJ10" s="12"/>
      <c r="BK10" s="12"/>
      <c r="BL10" s="51"/>
      <c r="BM10" s="11"/>
      <c r="BN10" s="12"/>
      <c r="BO10" s="12"/>
      <c r="BP10" s="51"/>
      <c r="BQ10" s="11"/>
      <c r="BR10" s="12"/>
      <c r="BS10" s="12"/>
      <c r="BT10" s="51"/>
      <c r="BU10" s="11"/>
      <c r="BV10" s="12"/>
      <c r="BW10" s="12"/>
      <c r="BX10" s="51"/>
      <c r="BY10" s="11"/>
      <c r="BZ10" s="12"/>
      <c r="CA10" s="12"/>
      <c r="CB10" s="51"/>
      <c r="CC10" s="11"/>
      <c r="CD10" s="12"/>
      <c r="CE10" s="12"/>
      <c r="CF10" s="51"/>
      <c r="CG10" s="11"/>
      <c r="CH10" s="12"/>
      <c r="CI10" s="12"/>
      <c r="CJ10" s="51">
        <v>1</v>
      </c>
      <c r="CK10" s="16"/>
      <c r="CL10" s="11"/>
      <c r="CM10" s="12"/>
      <c r="CN10" s="12"/>
      <c r="CO10" s="51">
        <v>1</v>
      </c>
      <c r="CP10" s="16"/>
      <c r="CQ10" s="16"/>
      <c r="CR10" s="16"/>
      <c r="CS10" s="16"/>
      <c r="CT10" s="52">
        <f t="shared" si="6"/>
        <v>20</v>
      </c>
      <c r="CU10" s="53">
        <f t="shared" si="7"/>
        <v>6</v>
      </c>
      <c r="CV10" s="53">
        <f t="shared" si="8"/>
        <v>3</v>
      </c>
      <c r="CW10" s="57">
        <f t="shared" si="9"/>
        <v>4.5</v>
      </c>
    </row>
    <row r="11" spans="1:101" ht="19.5" thickBot="1">
      <c r="A11" s="73" t="s">
        <v>29</v>
      </c>
      <c r="B11" s="67">
        <f t="shared" si="3"/>
        <v>4</v>
      </c>
      <c r="C11" s="68">
        <f t="shared" si="5"/>
        <v>1</v>
      </c>
      <c r="D11" s="69">
        <f t="shared" si="4"/>
        <v>24</v>
      </c>
      <c r="E11" s="74"/>
      <c r="F11" s="75"/>
      <c r="G11" s="75"/>
      <c r="H11" s="76"/>
      <c r="I11" s="74"/>
      <c r="J11" s="75"/>
      <c r="K11" s="75"/>
      <c r="L11" s="76"/>
      <c r="M11" s="74">
        <v>1</v>
      </c>
      <c r="N11" s="75"/>
      <c r="O11" s="75"/>
      <c r="P11" s="76"/>
      <c r="Q11" s="74">
        <v>1</v>
      </c>
      <c r="R11" s="75"/>
      <c r="S11" s="75"/>
      <c r="T11" s="76"/>
      <c r="U11" s="74"/>
      <c r="V11" s="75"/>
      <c r="W11" s="75"/>
      <c r="X11" s="76"/>
      <c r="Y11" s="74"/>
      <c r="Z11" s="75"/>
      <c r="AA11" s="75"/>
      <c r="AB11" s="76"/>
      <c r="AC11" s="74"/>
      <c r="AD11" s="75"/>
      <c r="AE11" s="75"/>
      <c r="AF11" s="76"/>
      <c r="AG11" s="74"/>
      <c r="AH11" s="75"/>
      <c r="AI11" s="75"/>
      <c r="AJ11" s="76"/>
      <c r="AK11" s="74"/>
      <c r="AL11" s="75"/>
      <c r="AM11" s="75"/>
      <c r="AN11" s="76"/>
      <c r="AO11" s="74"/>
      <c r="AP11" s="75"/>
      <c r="AQ11" s="75"/>
      <c r="AR11" s="76"/>
      <c r="AS11" s="74"/>
      <c r="AT11" s="75"/>
      <c r="AU11" s="75"/>
      <c r="AV11" s="76"/>
      <c r="AW11" s="74"/>
      <c r="AX11" s="75"/>
      <c r="AY11" s="75"/>
      <c r="AZ11" s="76"/>
      <c r="BA11" s="74"/>
      <c r="BB11" s="75"/>
      <c r="BC11" s="75"/>
      <c r="BD11" s="76"/>
      <c r="BE11" s="74"/>
      <c r="BF11" s="75"/>
      <c r="BG11" s="75"/>
      <c r="BH11" s="76"/>
      <c r="BI11" s="74"/>
      <c r="BJ11" s="75"/>
      <c r="BK11" s="75"/>
      <c r="BL11" s="76"/>
      <c r="BM11" s="74"/>
      <c r="BN11" s="75"/>
      <c r="BO11" s="75"/>
      <c r="BP11" s="76"/>
      <c r="BQ11" s="74"/>
      <c r="BR11" s="75"/>
      <c r="BS11" s="75"/>
      <c r="BT11" s="76"/>
      <c r="BU11" s="74"/>
      <c r="BV11" s="75"/>
      <c r="BW11" s="75"/>
      <c r="BX11" s="76"/>
      <c r="BY11" s="74"/>
      <c r="BZ11" s="75"/>
      <c r="CA11" s="75"/>
      <c r="CB11" s="76">
        <v>1</v>
      </c>
      <c r="CC11" s="74"/>
      <c r="CD11" s="75"/>
      <c r="CE11" s="75"/>
      <c r="CF11" s="76"/>
      <c r="CG11" s="74"/>
      <c r="CH11" s="75"/>
      <c r="CI11" s="75">
        <v>1</v>
      </c>
      <c r="CJ11" s="76"/>
      <c r="CK11" s="16"/>
      <c r="CL11" s="107"/>
      <c r="CM11" s="108"/>
      <c r="CN11" s="108"/>
      <c r="CO11" s="109"/>
      <c r="CP11" s="16"/>
      <c r="CQ11" s="16"/>
      <c r="CR11" s="16"/>
      <c r="CS11" s="16"/>
      <c r="CT11" s="52">
        <f t="shared" si="6"/>
        <v>20</v>
      </c>
      <c r="CU11" s="53">
        <f t="shared" si="7"/>
        <v>0</v>
      </c>
      <c r="CV11" s="53">
        <f t="shared" si="8"/>
        <v>3</v>
      </c>
      <c r="CW11" s="57">
        <f t="shared" si="9"/>
        <v>1</v>
      </c>
    </row>
    <row r="12" spans="1:101" ht="19.5" thickBot="1">
      <c r="A12" s="64" t="s">
        <v>30</v>
      </c>
      <c r="B12" s="40">
        <f t="shared" si="3"/>
        <v>2</v>
      </c>
      <c r="C12" s="36">
        <f t="shared" si="5"/>
        <v>6</v>
      </c>
      <c r="D12" s="63">
        <f t="shared" si="4"/>
        <v>36.25</v>
      </c>
      <c r="E12" s="11">
        <v>1</v>
      </c>
      <c r="F12" s="12"/>
      <c r="G12" s="12"/>
      <c r="H12" s="51"/>
      <c r="I12" s="11"/>
      <c r="J12" s="12"/>
      <c r="K12" s="12"/>
      <c r="L12" s="51"/>
      <c r="M12" s="11"/>
      <c r="N12" s="12"/>
      <c r="O12" s="12">
        <v>1</v>
      </c>
      <c r="P12" s="51"/>
      <c r="Q12" s="11"/>
      <c r="R12" s="12"/>
      <c r="S12" s="12"/>
      <c r="T12" s="51"/>
      <c r="U12" s="11"/>
      <c r="V12" s="12"/>
      <c r="W12" s="12"/>
      <c r="X12" s="51"/>
      <c r="Y12" s="11"/>
      <c r="Z12" s="12"/>
      <c r="AA12" s="12"/>
      <c r="AB12" s="51"/>
      <c r="AC12" s="11"/>
      <c r="AD12" s="12"/>
      <c r="AE12" s="12"/>
      <c r="AF12" s="51"/>
      <c r="AG12" s="11"/>
      <c r="AH12" s="12"/>
      <c r="AI12" s="12"/>
      <c r="AJ12" s="51"/>
      <c r="AK12" s="11">
        <v>1</v>
      </c>
      <c r="AL12" s="12"/>
      <c r="AM12" s="12"/>
      <c r="AN12" s="51"/>
      <c r="AO12" s="11"/>
      <c r="AP12" s="12">
        <v>1</v>
      </c>
      <c r="AQ12" s="12"/>
      <c r="AR12" s="51"/>
      <c r="AS12" s="11"/>
      <c r="AT12" s="12"/>
      <c r="AU12" s="12"/>
      <c r="AV12" s="51"/>
      <c r="AW12" s="11"/>
      <c r="AX12" s="12"/>
      <c r="AY12" s="12"/>
      <c r="AZ12" s="51"/>
      <c r="BA12" s="11"/>
      <c r="BB12" s="12"/>
      <c r="BC12" s="12"/>
      <c r="BD12" s="51"/>
      <c r="BE12" s="11"/>
      <c r="BF12" s="12"/>
      <c r="BG12" s="12"/>
      <c r="BH12" s="51"/>
      <c r="BI12" s="11"/>
      <c r="BJ12" s="12"/>
      <c r="BK12" s="12"/>
      <c r="BL12" s="51"/>
      <c r="BM12" s="11"/>
      <c r="BN12" s="12"/>
      <c r="BO12" s="12"/>
      <c r="BP12" s="51"/>
      <c r="BQ12" s="11"/>
      <c r="BR12" s="12"/>
      <c r="BS12" s="12"/>
      <c r="BT12" s="51"/>
      <c r="BU12" s="11"/>
      <c r="BV12" s="12"/>
      <c r="BW12" s="12"/>
      <c r="BX12" s="51"/>
      <c r="BY12" s="11"/>
      <c r="BZ12" s="12"/>
      <c r="CA12" s="12"/>
      <c r="CB12" s="51"/>
      <c r="CC12" s="11"/>
      <c r="CD12" s="12"/>
      <c r="CE12" s="12"/>
      <c r="CF12" s="51"/>
      <c r="CG12" s="11"/>
      <c r="CH12" s="12">
        <v>1</v>
      </c>
      <c r="CI12" s="12"/>
      <c r="CJ12" s="51"/>
      <c r="CK12" s="16"/>
      <c r="CL12" s="11">
        <v>0.25</v>
      </c>
      <c r="CM12" s="12"/>
      <c r="CN12" s="12"/>
      <c r="CO12" s="51"/>
      <c r="CP12" s="16"/>
      <c r="CQ12" s="16"/>
      <c r="CR12" s="16"/>
      <c r="CS12" s="16"/>
      <c r="CT12" s="52">
        <f t="shared" si="6"/>
        <v>21.25</v>
      </c>
      <c r="CU12" s="53">
        <f t="shared" si="7"/>
        <v>12</v>
      </c>
      <c r="CV12" s="53">
        <f t="shared" si="8"/>
        <v>3</v>
      </c>
      <c r="CW12" s="57">
        <f t="shared" si="9"/>
        <v>0</v>
      </c>
    </row>
    <row r="13" spans="1:101" ht="19.5" thickBot="1">
      <c r="A13" s="73" t="s">
        <v>31</v>
      </c>
      <c r="B13" s="67">
        <f t="shared" si="3"/>
        <v>9</v>
      </c>
      <c r="C13" s="68">
        <f t="shared" si="5"/>
        <v>0</v>
      </c>
      <c r="D13" s="69">
        <f t="shared" si="4"/>
        <v>6</v>
      </c>
      <c r="E13" s="74"/>
      <c r="F13" s="75"/>
      <c r="G13" s="75"/>
      <c r="H13" s="76"/>
      <c r="I13" s="74"/>
      <c r="J13" s="75"/>
      <c r="K13" s="75"/>
      <c r="L13" s="76"/>
      <c r="M13" s="74"/>
      <c r="N13" s="75"/>
      <c r="O13" s="75"/>
      <c r="P13" s="76"/>
      <c r="Q13" s="74"/>
      <c r="R13" s="75"/>
      <c r="S13" s="75"/>
      <c r="T13" s="76"/>
      <c r="U13" s="74"/>
      <c r="V13" s="75">
        <v>1</v>
      </c>
      <c r="W13" s="75"/>
      <c r="X13" s="76"/>
      <c r="Y13" s="74"/>
      <c r="Z13" s="75"/>
      <c r="AA13" s="75"/>
      <c r="AB13" s="76"/>
      <c r="AC13" s="74"/>
      <c r="AD13" s="75"/>
      <c r="AE13" s="75"/>
      <c r="AF13" s="76"/>
      <c r="AG13" s="74"/>
      <c r="AH13" s="75"/>
      <c r="AI13" s="75"/>
      <c r="AJ13" s="76"/>
      <c r="AK13" s="74"/>
      <c r="AL13" s="75"/>
      <c r="AM13" s="75"/>
      <c r="AN13" s="76"/>
      <c r="AO13" s="74"/>
      <c r="AP13" s="75"/>
      <c r="AQ13" s="75"/>
      <c r="AR13" s="76"/>
      <c r="AS13" s="74"/>
      <c r="AT13" s="75"/>
      <c r="AU13" s="75"/>
      <c r="AV13" s="76"/>
      <c r="AW13" s="74"/>
      <c r="AX13" s="75"/>
      <c r="AY13" s="75"/>
      <c r="AZ13" s="76"/>
      <c r="BA13" s="74"/>
      <c r="BB13" s="75"/>
      <c r="BC13" s="75"/>
      <c r="BD13" s="76"/>
      <c r="BE13" s="74"/>
      <c r="BF13" s="75"/>
      <c r="BG13" s="75"/>
      <c r="BH13" s="76"/>
      <c r="BI13" s="74"/>
      <c r="BJ13" s="75"/>
      <c r="BK13" s="75"/>
      <c r="BL13" s="76"/>
      <c r="BM13" s="74"/>
      <c r="BN13" s="75"/>
      <c r="BO13" s="75"/>
      <c r="BP13" s="76"/>
      <c r="BQ13" s="74"/>
      <c r="BR13" s="75"/>
      <c r="BS13" s="75"/>
      <c r="BT13" s="76"/>
      <c r="BU13" s="74"/>
      <c r="BV13" s="75"/>
      <c r="BW13" s="75"/>
      <c r="BX13" s="76"/>
      <c r="BY13" s="74"/>
      <c r="BZ13" s="75"/>
      <c r="CA13" s="75"/>
      <c r="CB13" s="76"/>
      <c r="CC13" s="74"/>
      <c r="CD13" s="75"/>
      <c r="CE13" s="75"/>
      <c r="CF13" s="76"/>
      <c r="CG13" s="74"/>
      <c r="CH13" s="75"/>
      <c r="CI13" s="75"/>
      <c r="CJ13" s="76"/>
      <c r="CK13" s="16"/>
      <c r="CL13" s="107"/>
      <c r="CM13" s="108"/>
      <c r="CN13" s="108"/>
      <c r="CO13" s="109"/>
      <c r="CP13" s="16"/>
      <c r="CQ13" s="16"/>
      <c r="CR13" s="16"/>
      <c r="CS13" s="16"/>
      <c r="CT13" s="52">
        <f t="shared" si="6"/>
        <v>0</v>
      </c>
      <c r="CU13" s="53">
        <f t="shared" si="7"/>
        <v>6</v>
      </c>
      <c r="CV13" s="53">
        <f t="shared" si="8"/>
        <v>0</v>
      </c>
      <c r="CW13" s="57">
        <f t="shared" si="9"/>
        <v>0</v>
      </c>
    </row>
    <row r="14" spans="1:101" ht="19.5" thickBot="1">
      <c r="A14" s="64" t="s">
        <v>32</v>
      </c>
      <c r="B14" s="40">
        <f t="shared" si="3"/>
        <v>11</v>
      </c>
      <c r="C14" s="36">
        <f t="shared" si="5"/>
        <v>0</v>
      </c>
      <c r="D14" s="63">
        <f t="shared" si="4"/>
        <v>0</v>
      </c>
      <c r="E14" s="11"/>
      <c r="F14" s="12"/>
      <c r="G14" s="12"/>
      <c r="H14" s="51"/>
      <c r="I14" s="11"/>
      <c r="J14" s="12"/>
      <c r="K14" s="12"/>
      <c r="L14" s="51"/>
      <c r="M14" s="11"/>
      <c r="N14" s="12"/>
      <c r="O14" s="12"/>
      <c r="P14" s="51"/>
      <c r="Q14" s="11"/>
      <c r="R14" s="12"/>
      <c r="S14" s="12"/>
      <c r="T14" s="51"/>
      <c r="U14" s="11"/>
      <c r="V14" s="12"/>
      <c r="W14" s="12"/>
      <c r="X14" s="51"/>
      <c r="Y14" s="11"/>
      <c r="Z14" s="12"/>
      <c r="AA14" s="12"/>
      <c r="AB14" s="51"/>
      <c r="AC14" s="11"/>
      <c r="AD14" s="12"/>
      <c r="AE14" s="12"/>
      <c r="AF14" s="51"/>
      <c r="AG14" s="11"/>
      <c r="AH14" s="12"/>
      <c r="AI14" s="12"/>
      <c r="AJ14" s="51"/>
      <c r="AK14" s="11"/>
      <c r="AL14" s="12"/>
      <c r="AM14" s="12"/>
      <c r="AN14" s="51"/>
      <c r="AO14" s="11"/>
      <c r="AP14" s="12"/>
      <c r="AQ14" s="12"/>
      <c r="AR14" s="51"/>
      <c r="AS14" s="11"/>
      <c r="AT14" s="12"/>
      <c r="AU14" s="12"/>
      <c r="AV14" s="51"/>
      <c r="AW14" s="11"/>
      <c r="AX14" s="12"/>
      <c r="AY14" s="12"/>
      <c r="AZ14" s="51"/>
      <c r="BA14" s="11"/>
      <c r="BB14" s="12"/>
      <c r="BC14" s="12"/>
      <c r="BD14" s="51"/>
      <c r="BE14" s="11"/>
      <c r="BF14" s="12"/>
      <c r="BG14" s="12"/>
      <c r="BH14" s="51"/>
      <c r="BI14" s="11"/>
      <c r="BJ14" s="12"/>
      <c r="BK14" s="12"/>
      <c r="BL14" s="51"/>
      <c r="BM14" s="11"/>
      <c r="BN14" s="12"/>
      <c r="BO14" s="12"/>
      <c r="BP14" s="51"/>
      <c r="BQ14" s="11"/>
      <c r="BR14" s="12"/>
      <c r="BS14" s="12"/>
      <c r="BT14" s="51"/>
      <c r="BU14" s="11"/>
      <c r="BV14" s="12"/>
      <c r="BW14" s="12"/>
      <c r="BX14" s="51"/>
      <c r="BY14" s="11"/>
      <c r="BZ14" s="12"/>
      <c r="CA14" s="12"/>
      <c r="CB14" s="51"/>
      <c r="CC14" s="11"/>
      <c r="CD14" s="12"/>
      <c r="CE14" s="12"/>
      <c r="CF14" s="51"/>
      <c r="CG14" s="11"/>
      <c r="CH14" s="12"/>
      <c r="CI14" s="12"/>
      <c r="CJ14" s="51"/>
      <c r="CK14" s="16"/>
      <c r="CL14" s="11"/>
      <c r="CM14" s="12"/>
      <c r="CN14" s="12"/>
      <c r="CO14" s="51"/>
      <c r="CP14" s="16"/>
      <c r="CQ14" s="16"/>
      <c r="CR14" s="16"/>
      <c r="CS14" s="16"/>
      <c r="CT14" s="52">
        <f t="shared" si="6"/>
        <v>0</v>
      </c>
      <c r="CU14" s="53">
        <f t="shared" si="7"/>
        <v>0</v>
      </c>
      <c r="CV14" s="53">
        <f t="shared" si="8"/>
        <v>0</v>
      </c>
      <c r="CW14" s="57">
        <f t="shared" si="9"/>
        <v>0</v>
      </c>
    </row>
    <row r="15" spans="1:101" ht="19.5" thickBot="1">
      <c r="A15" s="73" t="s">
        <v>33</v>
      </c>
      <c r="B15" s="67">
        <f t="shared" si="3"/>
        <v>1</v>
      </c>
      <c r="C15" s="68">
        <f t="shared" si="5"/>
        <v>10</v>
      </c>
      <c r="D15" s="69">
        <f t="shared" si="4"/>
        <v>44</v>
      </c>
      <c r="E15" s="74"/>
      <c r="F15" s="75">
        <v>1</v>
      </c>
      <c r="G15" s="75">
        <v>1</v>
      </c>
      <c r="H15" s="76"/>
      <c r="I15" s="74"/>
      <c r="J15" s="75">
        <v>1</v>
      </c>
      <c r="K15" s="75"/>
      <c r="L15" s="76">
        <v>1</v>
      </c>
      <c r="M15" s="74"/>
      <c r="N15" s="75">
        <v>1</v>
      </c>
      <c r="O15" s="75"/>
      <c r="P15" s="76"/>
      <c r="Q15" s="74"/>
      <c r="R15" s="75"/>
      <c r="S15" s="75"/>
      <c r="T15" s="76"/>
      <c r="U15" s="74"/>
      <c r="V15" s="75"/>
      <c r="W15" s="75"/>
      <c r="X15" s="76">
        <v>1</v>
      </c>
      <c r="Y15" s="74"/>
      <c r="Z15" s="75"/>
      <c r="AA15" s="75"/>
      <c r="AB15" s="76"/>
      <c r="AC15" s="74"/>
      <c r="AD15" s="75"/>
      <c r="AE15" s="75"/>
      <c r="AF15" s="76"/>
      <c r="AG15" s="74"/>
      <c r="AH15" s="75"/>
      <c r="AI15" s="75"/>
      <c r="AJ15" s="76"/>
      <c r="AK15" s="74"/>
      <c r="AL15" s="75"/>
      <c r="AM15" s="75">
        <v>1</v>
      </c>
      <c r="AN15" s="76">
        <v>1</v>
      </c>
      <c r="AO15" s="74"/>
      <c r="AP15" s="75"/>
      <c r="AQ15" s="75">
        <v>1</v>
      </c>
      <c r="AR15" s="76"/>
      <c r="AS15" s="74"/>
      <c r="AT15" s="75"/>
      <c r="AU15" s="75"/>
      <c r="AV15" s="76"/>
      <c r="AW15" s="74"/>
      <c r="AX15" s="75"/>
      <c r="AY15" s="75"/>
      <c r="AZ15" s="76"/>
      <c r="BA15" s="74"/>
      <c r="BB15" s="75"/>
      <c r="BC15" s="75"/>
      <c r="BD15" s="76"/>
      <c r="BE15" s="74"/>
      <c r="BF15" s="75"/>
      <c r="BG15" s="75"/>
      <c r="BH15" s="76"/>
      <c r="BI15" s="74"/>
      <c r="BJ15" s="75"/>
      <c r="BK15" s="75"/>
      <c r="BL15" s="76"/>
      <c r="BM15" s="74"/>
      <c r="BN15" s="75"/>
      <c r="BO15" s="75"/>
      <c r="BP15" s="76"/>
      <c r="BQ15" s="74"/>
      <c r="BR15" s="75"/>
      <c r="BS15" s="75"/>
      <c r="BT15" s="76">
        <v>1</v>
      </c>
      <c r="BU15" s="74"/>
      <c r="BV15" s="75"/>
      <c r="BW15" s="75"/>
      <c r="BX15" s="76"/>
      <c r="BY15" s="74"/>
      <c r="BZ15" s="75"/>
      <c r="CA15" s="75">
        <v>1</v>
      </c>
      <c r="CB15" s="76"/>
      <c r="CC15" s="74"/>
      <c r="CD15" s="75"/>
      <c r="CE15" s="75"/>
      <c r="CF15" s="76"/>
      <c r="CG15" s="74">
        <v>1</v>
      </c>
      <c r="CH15" s="75"/>
      <c r="CI15" s="75"/>
      <c r="CJ15" s="76"/>
      <c r="CK15" s="16"/>
      <c r="CL15" s="107"/>
      <c r="CM15" s="108"/>
      <c r="CN15" s="108"/>
      <c r="CO15" s="109"/>
      <c r="CP15" s="16"/>
      <c r="CQ15" s="16"/>
      <c r="CR15" s="16"/>
      <c r="CS15" s="16"/>
      <c r="CT15" s="52">
        <f t="shared" si="6"/>
        <v>10</v>
      </c>
      <c r="CU15" s="53">
        <f t="shared" si="7"/>
        <v>18</v>
      </c>
      <c r="CV15" s="53">
        <f t="shared" si="8"/>
        <v>12</v>
      </c>
      <c r="CW15" s="57">
        <f t="shared" si="9"/>
        <v>4</v>
      </c>
    </row>
    <row r="16" spans="1:101" ht="19.5" thickBot="1">
      <c r="A16" s="64" t="s">
        <v>35</v>
      </c>
      <c r="B16" s="40">
        <f t="shared" si="3"/>
        <v>8</v>
      </c>
      <c r="C16" s="36">
        <f t="shared" si="5"/>
        <v>0</v>
      </c>
      <c r="D16" s="63">
        <f t="shared" si="4"/>
        <v>10</v>
      </c>
      <c r="E16" s="11"/>
      <c r="F16" s="12"/>
      <c r="G16" s="12"/>
      <c r="H16" s="51"/>
      <c r="I16" s="11"/>
      <c r="J16" s="12"/>
      <c r="K16" s="12"/>
      <c r="L16" s="51"/>
      <c r="M16" s="11"/>
      <c r="N16" s="12"/>
      <c r="O16" s="12"/>
      <c r="P16" s="51"/>
      <c r="Q16" s="11"/>
      <c r="R16" s="12"/>
      <c r="S16" s="12"/>
      <c r="T16" s="51"/>
      <c r="U16" s="11">
        <v>1</v>
      </c>
      <c r="V16" s="12"/>
      <c r="W16" s="12"/>
      <c r="X16" s="51"/>
      <c r="Y16" s="11"/>
      <c r="Z16" s="12"/>
      <c r="AA16" s="12"/>
      <c r="AB16" s="51"/>
      <c r="AC16" s="11"/>
      <c r="AD16" s="12"/>
      <c r="AE16" s="12"/>
      <c r="AF16" s="51"/>
      <c r="AG16" s="11"/>
      <c r="AH16" s="12"/>
      <c r="AI16" s="12"/>
      <c r="AJ16" s="51"/>
      <c r="AK16" s="11"/>
      <c r="AL16" s="12"/>
      <c r="AM16" s="12"/>
      <c r="AN16" s="51"/>
      <c r="AO16" s="11"/>
      <c r="AP16" s="12"/>
      <c r="AQ16" s="12"/>
      <c r="AR16" s="51"/>
      <c r="AS16" s="11"/>
      <c r="AT16" s="12"/>
      <c r="AU16" s="12"/>
      <c r="AV16" s="51"/>
      <c r="AW16" s="11"/>
      <c r="AX16" s="12"/>
      <c r="AY16" s="12"/>
      <c r="AZ16" s="51"/>
      <c r="BA16" s="11"/>
      <c r="BB16" s="12"/>
      <c r="BC16" s="12"/>
      <c r="BD16" s="51"/>
      <c r="BE16" s="11"/>
      <c r="BF16" s="12"/>
      <c r="BG16" s="12"/>
      <c r="BH16" s="51"/>
      <c r="BI16" s="11"/>
      <c r="BJ16" s="12"/>
      <c r="BK16" s="12"/>
      <c r="BL16" s="51"/>
      <c r="BM16" s="11"/>
      <c r="BN16" s="12"/>
      <c r="BO16" s="12"/>
      <c r="BP16" s="51"/>
      <c r="BQ16" s="11"/>
      <c r="BR16" s="12"/>
      <c r="BS16" s="12"/>
      <c r="BT16" s="51"/>
      <c r="BU16" s="11"/>
      <c r="BV16" s="12"/>
      <c r="BW16" s="12"/>
      <c r="BX16" s="51"/>
      <c r="BY16" s="11"/>
      <c r="BZ16" s="12"/>
      <c r="CA16" s="12"/>
      <c r="CB16" s="51"/>
      <c r="CC16" s="11"/>
      <c r="CD16" s="12"/>
      <c r="CE16" s="12"/>
      <c r="CF16" s="51"/>
      <c r="CG16" s="11"/>
      <c r="CH16" s="12"/>
      <c r="CI16" s="12"/>
      <c r="CJ16" s="51"/>
      <c r="CK16" s="16"/>
      <c r="CL16" s="11"/>
      <c r="CM16" s="12"/>
      <c r="CN16" s="12"/>
      <c r="CO16" s="51"/>
      <c r="CP16" s="16"/>
      <c r="CQ16" s="16"/>
      <c r="CR16" s="16"/>
      <c r="CS16" s="16"/>
      <c r="CT16" s="52">
        <f t="shared" si="6"/>
        <v>10</v>
      </c>
      <c r="CU16" s="53">
        <f t="shared" si="7"/>
        <v>0</v>
      </c>
      <c r="CV16" s="53">
        <f t="shared" si="8"/>
        <v>0</v>
      </c>
      <c r="CW16" s="57">
        <f t="shared" si="9"/>
        <v>0</v>
      </c>
    </row>
    <row r="17" spans="1:102" ht="19.5" thickBot="1">
      <c r="A17" s="73" t="s">
        <v>34</v>
      </c>
      <c r="B17" s="67">
        <f t="shared" si="3"/>
        <v>11</v>
      </c>
      <c r="C17" s="68">
        <f t="shared" si="5"/>
        <v>0</v>
      </c>
      <c r="D17" s="69">
        <f t="shared" si="4"/>
        <v>0</v>
      </c>
      <c r="E17" s="74"/>
      <c r="F17" s="75"/>
      <c r="G17" s="75"/>
      <c r="H17" s="76"/>
      <c r="I17" s="74"/>
      <c r="J17" s="75"/>
      <c r="K17" s="75"/>
      <c r="L17" s="76"/>
      <c r="M17" s="74"/>
      <c r="N17" s="75"/>
      <c r="O17" s="75"/>
      <c r="P17" s="76"/>
      <c r="Q17" s="74"/>
      <c r="R17" s="75"/>
      <c r="S17" s="75"/>
      <c r="T17" s="76"/>
      <c r="U17" s="74"/>
      <c r="V17" s="75"/>
      <c r="W17" s="75"/>
      <c r="X17" s="76"/>
      <c r="Y17" s="74"/>
      <c r="Z17" s="75"/>
      <c r="AA17" s="75"/>
      <c r="AB17" s="76"/>
      <c r="AC17" s="74"/>
      <c r="AD17" s="75"/>
      <c r="AE17" s="75"/>
      <c r="AF17" s="76"/>
      <c r="AG17" s="74"/>
      <c r="AH17" s="75"/>
      <c r="AI17" s="75"/>
      <c r="AJ17" s="76"/>
      <c r="AK17" s="74"/>
      <c r="AL17" s="75"/>
      <c r="AM17" s="75"/>
      <c r="AN17" s="76"/>
      <c r="AO17" s="74"/>
      <c r="AP17" s="75"/>
      <c r="AQ17" s="75"/>
      <c r="AR17" s="76"/>
      <c r="AS17" s="74"/>
      <c r="AT17" s="75"/>
      <c r="AU17" s="75"/>
      <c r="AV17" s="76"/>
      <c r="AW17" s="74"/>
      <c r="AX17" s="75"/>
      <c r="AY17" s="75"/>
      <c r="AZ17" s="76"/>
      <c r="BA17" s="74"/>
      <c r="BB17" s="75"/>
      <c r="BC17" s="75"/>
      <c r="BD17" s="76"/>
      <c r="BE17" s="74"/>
      <c r="BF17" s="75"/>
      <c r="BG17" s="75"/>
      <c r="BH17" s="76"/>
      <c r="BI17" s="74"/>
      <c r="BJ17" s="75"/>
      <c r="BK17" s="75"/>
      <c r="BL17" s="76"/>
      <c r="BM17" s="74"/>
      <c r="BN17" s="75"/>
      <c r="BO17" s="75"/>
      <c r="BP17" s="76"/>
      <c r="BQ17" s="74"/>
      <c r="BR17" s="75"/>
      <c r="BS17" s="75"/>
      <c r="BT17" s="76"/>
      <c r="BU17" s="74"/>
      <c r="BV17" s="75"/>
      <c r="BW17" s="75"/>
      <c r="BX17" s="76"/>
      <c r="BY17" s="74"/>
      <c r="BZ17" s="75"/>
      <c r="CA17" s="75"/>
      <c r="CB17" s="76"/>
      <c r="CC17" s="74"/>
      <c r="CD17" s="75"/>
      <c r="CE17" s="75"/>
      <c r="CF17" s="76"/>
      <c r="CG17" s="74"/>
      <c r="CH17" s="75"/>
      <c r="CI17" s="75"/>
      <c r="CJ17" s="76"/>
      <c r="CK17" s="16"/>
      <c r="CL17" s="107"/>
      <c r="CM17" s="108"/>
      <c r="CN17" s="108"/>
      <c r="CO17" s="109"/>
      <c r="CP17" s="16"/>
      <c r="CQ17" s="16"/>
      <c r="CR17" s="16"/>
      <c r="CS17" s="16"/>
      <c r="CT17" s="52">
        <f t="shared" si="6"/>
        <v>0</v>
      </c>
      <c r="CU17" s="53">
        <f t="shared" si="7"/>
        <v>0</v>
      </c>
      <c r="CV17" s="53">
        <f t="shared" si="8"/>
        <v>0</v>
      </c>
      <c r="CW17" s="57">
        <f t="shared" si="9"/>
        <v>0</v>
      </c>
    </row>
    <row r="18" spans="1:102" ht="19.5" thickBot="1">
      <c r="A18" s="64" t="s">
        <v>40</v>
      </c>
      <c r="B18" s="40">
        <f t="shared" si="3"/>
        <v>11</v>
      </c>
      <c r="C18" s="36">
        <f t="shared" si="5"/>
        <v>0</v>
      </c>
      <c r="D18" s="63">
        <f t="shared" si="4"/>
        <v>0</v>
      </c>
      <c r="E18" s="11"/>
      <c r="F18" s="12"/>
      <c r="G18" s="12"/>
      <c r="H18" s="51"/>
      <c r="I18" s="11"/>
      <c r="J18" s="12"/>
      <c r="K18" s="12"/>
      <c r="L18" s="51"/>
      <c r="M18" s="11"/>
      <c r="N18" s="12"/>
      <c r="O18" s="12"/>
      <c r="P18" s="51"/>
      <c r="Q18" s="11"/>
      <c r="R18" s="12"/>
      <c r="S18" s="12"/>
      <c r="T18" s="51"/>
      <c r="U18" s="11"/>
      <c r="V18" s="12"/>
      <c r="W18" s="12"/>
      <c r="X18" s="51"/>
      <c r="Y18" s="11"/>
      <c r="Z18" s="12"/>
      <c r="AA18" s="12"/>
      <c r="AB18" s="51"/>
      <c r="AC18" s="11"/>
      <c r="AD18" s="12"/>
      <c r="AE18" s="12"/>
      <c r="AF18" s="51"/>
      <c r="AG18" s="11"/>
      <c r="AH18" s="12"/>
      <c r="AI18" s="12"/>
      <c r="AJ18" s="51"/>
      <c r="AK18" s="11"/>
      <c r="AL18" s="12"/>
      <c r="AM18" s="12"/>
      <c r="AN18" s="51"/>
      <c r="AO18" s="11"/>
      <c r="AP18" s="12"/>
      <c r="AQ18" s="12"/>
      <c r="AR18" s="51"/>
      <c r="AS18" s="11"/>
      <c r="AT18" s="12"/>
      <c r="AU18" s="12"/>
      <c r="AV18" s="51"/>
      <c r="AW18" s="11"/>
      <c r="AX18" s="12"/>
      <c r="AY18" s="12"/>
      <c r="AZ18" s="51"/>
      <c r="BA18" s="11"/>
      <c r="BB18" s="12"/>
      <c r="BC18" s="12"/>
      <c r="BD18" s="51"/>
      <c r="BE18" s="11"/>
      <c r="BF18" s="12"/>
      <c r="BG18" s="12"/>
      <c r="BH18" s="51"/>
      <c r="BI18" s="11"/>
      <c r="BJ18" s="12"/>
      <c r="BK18" s="12"/>
      <c r="BL18" s="51"/>
      <c r="BM18" s="11"/>
      <c r="BN18" s="12"/>
      <c r="BO18" s="12"/>
      <c r="BP18" s="51"/>
      <c r="BQ18" s="11"/>
      <c r="BR18" s="12"/>
      <c r="BS18" s="12"/>
      <c r="BT18" s="51"/>
      <c r="BU18" s="11"/>
      <c r="BV18" s="12"/>
      <c r="BW18" s="12"/>
      <c r="BX18" s="51"/>
      <c r="BY18" s="11"/>
      <c r="BZ18" s="12"/>
      <c r="CA18" s="12"/>
      <c r="CB18" s="51"/>
      <c r="CC18" s="11"/>
      <c r="CD18" s="12"/>
      <c r="CE18" s="12"/>
      <c r="CF18" s="51"/>
      <c r="CG18" s="11"/>
      <c r="CH18" s="12"/>
      <c r="CI18" s="12"/>
      <c r="CJ18" s="51"/>
      <c r="CK18" s="16"/>
      <c r="CL18" s="11"/>
      <c r="CM18" s="12"/>
      <c r="CN18" s="12"/>
      <c r="CO18" s="51"/>
      <c r="CP18" s="16"/>
      <c r="CQ18" s="16"/>
      <c r="CR18" s="16"/>
      <c r="CS18" s="16"/>
      <c r="CT18" s="52">
        <f t="shared" si="6"/>
        <v>0</v>
      </c>
      <c r="CU18" s="53">
        <f t="shared" si="7"/>
        <v>0</v>
      </c>
      <c r="CV18" s="53">
        <f t="shared" si="8"/>
        <v>0</v>
      </c>
      <c r="CW18" s="57">
        <f t="shared" si="9"/>
        <v>0</v>
      </c>
    </row>
    <row r="19" spans="1:102" ht="19.5" thickBot="1">
      <c r="A19" s="73" t="s">
        <v>38</v>
      </c>
      <c r="B19" s="67">
        <f t="shared" si="3"/>
        <v>6</v>
      </c>
      <c r="C19" s="68">
        <f t="shared" si="5"/>
        <v>0</v>
      </c>
      <c r="D19" s="69">
        <f t="shared" si="4"/>
        <v>13.5</v>
      </c>
      <c r="E19" s="74"/>
      <c r="F19" s="75"/>
      <c r="G19" s="75"/>
      <c r="H19" s="76"/>
      <c r="I19" s="74"/>
      <c r="J19" s="75"/>
      <c r="K19" s="75"/>
      <c r="L19" s="76"/>
      <c r="M19" s="74"/>
      <c r="N19" s="75"/>
      <c r="O19" s="75"/>
      <c r="P19" s="76"/>
      <c r="Q19" s="74"/>
      <c r="R19" s="75"/>
      <c r="S19" s="75"/>
      <c r="T19" s="76"/>
      <c r="U19" s="74"/>
      <c r="V19" s="75"/>
      <c r="W19" s="75"/>
      <c r="X19" s="76"/>
      <c r="Y19" s="74"/>
      <c r="Z19" s="75"/>
      <c r="AA19" s="75"/>
      <c r="AB19" s="76"/>
      <c r="AC19" s="74"/>
      <c r="AD19" s="75"/>
      <c r="AE19" s="75"/>
      <c r="AF19" s="76"/>
      <c r="AG19" s="74"/>
      <c r="AH19" s="75"/>
      <c r="AI19" s="75"/>
      <c r="AJ19" s="76"/>
      <c r="AK19" s="74"/>
      <c r="AL19" s="75"/>
      <c r="AM19" s="75"/>
      <c r="AN19" s="76"/>
      <c r="AO19" s="74"/>
      <c r="AP19" s="75"/>
      <c r="AQ19" s="75"/>
      <c r="AR19" s="76"/>
      <c r="AS19" s="74"/>
      <c r="AT19" s="75"/>
      <c r="AU19" s="75"/>
      <c r="AV19" s="76"/>
      <c r="AW19" s="74"/>
      <c r="AX19" s="75"/>
      <c r="AY19" s="75"/>
      <c r="AZ19" s="76"/>
      <c r="BA19" s="74"/>
      <c r="BB19" s="75"/>
      <c r="BC19" s="75"/>
      <c r="BD19" s="76"/>
      <c r="BE19" s="74"/>
      <c r="BF19" s="75"/>
      <c r="BG19" s="75"/>
      <c r="BH19" s="76"/>
      <c r="BI19" s="74"/>
      <c r="BJ19" s="75"/>
      <c r="BK19" s="75"/>
      <c r="BL19" s="76"/>
      <c r="BM19" s="74"/>
      <c r="BN19" s="75"/>
      <c r="BO19" s="75"/>
      <c r="BP19" s="76"/>
      <c r="BQ19" s="74"/>
      <c r="BR19" s="75">
        <v>1</v>
      </c>
      <c r="BS19" s="75"/>
      <c r="BT19" s="76"/>
      <c r="BU19" s="74"/>
      <c r="BV19" s="75"/>
      <c r="BW19" s="75"/>
      <c r="BX19" s="76"/>
      <c r="BY19" s="74"/>
      <c r="BZ19" s="75">
        <v>1</v>
      </c>
      <c r="CA19" s="75"/>
      <c r="CB19" s="76"/>
      <c r="CC19" s="74"/>
      <c r="CD19" s="75"/>
      <c r="CE19" s="75"/>
      <c r="CF19" s="76"/>
      <c r="CG19" s="74"/>
      <c r="CH19" s="75"/>
      <c r="CI19" s="75"/>
      <c r="CJ19" s="76"/>
      <c r="CK19" s="16"/>
      <c r="CL19" s="107"/>
      <c r="CM19" s="108"/>
      <c r="CN19" s="108">
        <v>1</v>
      </c>
      <c r="CO19" s="109"/>
      <c r="CP19" s="16"/>
      <c r="CQ19" s="16"/>
      <c r="CR19" s="16"/>
      <c r="CS19" s="16"/>
      <c r="CT19" s="52">
        <f t="shared" si="6"/>
        <v>0</v>
      </c>
      <c r="CU19" s="53">
        <f t="shared" si="7"/>
        <v>12</v>
      </c>
      <c r="CV19" s="53">
        <f t="shared" si="8"/>
        <v>1.5</v>
      </c>
      <c r="CW19" s="57">
        <f t="shared" si="9"/>
        <v>0</v>
      </c>
    </row>
    <row r="20" spans="1:102" ht="19.5" thickBot="1">
      <c r="A20" s="64" t="s">
        <v>36</v>
      </c>
      <c r="B20" s="40">
        <f t="shared" si="3"/>
        <v>11</v>
      </c>
      <c r="C20" s="36">
        <f t="shared" si="5"/>
        <v>0</v>
      </c>
      <c r="D20" s="63">
        <f t="shared" si="4"/>
        <v>0</v>
      </c>
      <c r="E20" s="11"/>
      <c r="F20" s="12"/>
      <c r="G20" s="12"/>
      <c r="H20" s="51"/>
      <c r="I20" s="11"/>
      <c r="J20" s="12"/>
      <c r="K20" s="12"/>
      <c r="L20" s="51"/>
      <c r="M20" s="11"/>
      <c r="N20" s="12"/>
      <c r="O20" s="12"/>
      <c r="P20" s="51"/>
      <c r="Q20" s="11"/>
      <c r="R20" s="12"/>
      <c r="S20" s="12"/>
      <c r="T20" s="51"/>
      <c r="U20" s="11"/>
      <c r="V20" s="12"/>
      <c r="W20" s="12"/>
      <c r="X20" s="51"/>
      <c r="Y20" s="11"/>
      <c r="Z20" s="12"/>
      <c r="AA20" s="12"/>
      <c r="AB20" s="51"/>
      <c r="AC20" s="11"/>
      <c r="AD20" s="12"/>
      <c r="AE20" s="12"/>
      <c r="AF20" s="51"/>
      <c r="AG20" s="11"/>
      <c r="AH20" s="12"/>
      <c r="AI20" s="12"/>
      <c r="AJ20" s="51"/>
      <c r="AK20" s="11"/>
      <c r="AL20" s="12"/>
      <c r="AM20" s="12"/>
      <c r="AN20" s="51"/>
      <c r="AO20" s="11"/>
      <c r="AP20" s="12"/>
      <c r="AQ20" s="12"/>
      <c r="AR20" s="51"/>
      <c r="AS20" s="11"/>
      <c r="AT20" s="12"/>
      <c r="AU20" s="12"/>
      <c r="AV20" s="51"/>
      <c r="AW20" s="11"/>
      <c r="AX20" s="12"/>
      <c r="AY20" s="12"/>
      <c r="AZ20" s="51"/>
      <c r="BA20" s="11"/>
      <c r="BB20" s="12"/>
      <c r="BC20" s="12"/>
      <c r="BD20" s="51"/>
      <c r="BE20" s="11"/>
      <c r="BF20" s="12"/>
      <c r="BG20" s="12"/>
      <c r="BH20" s="51"/>
      <c r="BI20" s="11"/>
      <c r="BJ20" s="12"/>
      <c r="BK20" s="12"/>
      <c r="BL20" s="51"/>
      <c r="BM20" s="11"/>
      <c r="BN20" s="12"/>
      <c r="BO20" s="12"/>
      <c r="BP20" s="51"/>
      <c r="BQ20" s="11"/>
      <c r="BR20" s="12"/>
      <c r="BS20" s="12"/>
      <c r="BT20" s="51"/>
      <c r="BU20" s="11"/>
      <c r="BV20" s="12"/>
      <c r="BW20" s="12"/>
      <c r="BX20" s="51"/>
      <c r="BY20" s="11"/>
      <c r="BZ20" s="12"/>
      <c r="CA20" s="12"/>
      <c r="CB20" s="51"/>
      <c r="CC20" s="11"/>
      <c r="CD20" s="12"/>
      <c r="CE20" s="12"/>
      <c r="CF20" s="51"/>
      <c r="CG20" s="11"/>
      <c r="CH20" s="12"/>
      <c r="CI20" s="12"/>
      <c r="CJ20" s="51"/>
      <c r="CK20" s="16"/>
      <c r="CL20" s="11"/>
      <c r="CM20" s="12"/>
      <c r="CN20" s="12"/>
      <c r="CO20" s="51"/>
      <c r="CP20" s="16"/>
      <c r="CQ20" s="16"/>
      <c r="CR20" s="16"/>
      <c r="CS20" s="16"/>
      <c r="CT20" s="52">
        <f t="shared" si="6"/>
        <v>0</v>
      </c>
      <c r="CU20" s="53">
        <f t="shared" si="7"/>
        <v>0</v>
      </c>
      <c r="CV20" s="53">
        <f t="shared" si="8"/>
        <v>0</v>
      </c>
      <c r="CW20" s="57">
        <f t="shared" si="9"/>
        <v>0</v>
      </c>
      <c r="CX20" s="1" t="s">
        <v>63</v>
      </c>
    </row>
    <row r="21" spans="1:102" ht="19.5" thickBot="1">
      <c r="A21" s="77" t="s">
        <v>57</v>
      </c>
      <c r="B21" s="67">
        <f t="shared" si="3"/>
        <v>7</v>
      </c>
      <c r="C21" s="68">
        <f t="shared" si="5"/>
        <v>0</v>
      </c>
      <c r="D21" s="113">
        <f t="shared" si="4"/>
        <v>12.75</v>
      </c>
      <c r="E21" s="74"/>
      <c r="F21" s="75"/>
      <c r="G21" s="75"/>
      <c r="H21" s="76"/>
      <c r="I21" s="74"/>
      <c r="J21" s="75"/>
      <c r="K21" s="75"/>
      <c r="L21" s="76"/>
      <c r="M21" s="74"/>
      <c r="N21" s="75"/>
      <c r="O21" s="75"/>
      <c r="P21" s="76"/>
      <c r="Q21" s="74"/>
      <c r="R21" s="75"/>
      <c r="S21" s="75"/>
      <c r="T21" s="76"/>
      <c r="U21" s="74"/>
      <c r="V21" s="75"/>
      <c r="W21" s="75"/>
      <c r="X21" s="76"/>
      <c r="Y21" s="74"/>
      <c r="Z21" s="75"/>
      <c r="AA21" s="75"/>
      <c r="AB21" s="76"/>
      <c r="AC21" s="74"/>
      <c r="AD21" s="75"/>
      <c r="AE21" s="75"/>
      <c r="AF21" s="76"/>
      <c r="AG21" s="74"/>
      <c r="AH21" s="75"/>
      <c r="AI21" s="75"/>
      <c r="AJ21" s="76"/>
      <c r="AK21" s="74"/>
      <c r="AL21" s="75">
        <v>1</v>
      </c>
      <c r="AM21" s="75"/>
      <c r="AN21" s="76"/>
      <c r="AO21" s="74"/>
      <c r="AP21" s="75"/>
      <c r="AQ21" s="75"/>
      <c r="AR21" s="76"/>
      <c r="AS21" s="74"/>
      <c r="AT21" s="75"/>
      <c r="AU21" s="75"/>
      <c r="AV21" s="76"/>
      <c r="AW21" s="74"/>
      <c r="AX21" s="75"/>
      <c r="AY21" s="75"/>
      <c r="AZ21" s="76"/>
      <c r="BA21" s="74"/>
      <c r="BB21" s="75"/>
      <c r="BC21" s="75"/>
      <c r="BD21" s="76"/>
      <c r="BE21" s="74"/>
      <c r="BF21" s="75"/>
      <c r="BG21" s="75"/>
      <c r="BH21" s="76"/>
      <c r="BI21" s="74"/>
      <c r="BJ21" s="75"/>
      <c r="BK21" s="75"/>
      <c r="BL21" s="76"/>
      <c r="BM21" s="74"/>
      <c r="BN21" s="75"/>
      <c r="BO21" s="75"/>
      <c r="BP21" s="76"/>
      <c r="BQ21" s="74"/>
      <c r="BR21" s="75"/>
      <c r="BS21" s="75">
        <v>1</v>
      </c>
      <c r="BT21" s="76"/>
      <c r="BU21" s="74"/>
      <c r="BV21" s="75"/>
      <c r="BW21" s="75"/>
      <c r="BX21" s="76"/>
      <c r="BY21" s="74"/>
      <c r="BZ21" s="75"/>
      <c r="CA21" s="75"/>
      <c r="CB21" s="76"/>
      <c r="CC21" s="74"/>
      <c r="CD21" s="75"/>
      <c r="CE21" s="75"/>
      <c r="CF21" s="76"/>
      <c r="CG21" s="74"/>
      <c r="CH21" s="75"/>
      <c r="CI21" s="75"/>
      <c r="CJ21" s="76"/>
      <c r="CK21" s="16"/>
      <c r="CL21" s="107">
        <v>0.75</v>
      </c>
      <c r="CM21" s="108"/>
      <c r="CN21" s="108"/>
      <c r="CO21" s="109"/>
      <c r="CP21" s="16"/>
      <c r="CQ21" s="16"/>
      <c r="CR21" s="16"/>
      <c r="CS21" s="16"/>
      <c r="CT21" s="52">
        <f t="shared" si="6"/>
        <v>3.75</v>
      </c>
      <c r="CU21" s="53">
        <f t="shared" si="7"/>
        <v>6</v>
      </c>
      <c r="CV21" s="53">
        <f t="shared" si="8"/>
        <v>3</v>
      </c>
      <c r="CW21" s="57">
        <f t="shared" si="9"/>
        <v>0</v>
      </c>
      <c r="CX21" s="97">
        <f>SUM(D8:D21)</f>
        <v>206</v>
      </c>
    </row>
    <row r="22" spans="1:102">
      <c r="A22" s="273"/>
      <c r="B22" s="274"/>
      <c r="C22" s="27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</row>
    <row r="23" spans="1:102">
      <c r="A23" s="16"/>
      <c r="B23" s="84"/>
      <c r="C23" s="84"/>
      <c r="D23" s="16"/>
      <c r="E23" s="16"/>
      <c r="F23" s="16"/>
      <c r="G23" s="16"/>
      <c r="H23" s="8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</row>
    <row r="24" spans="1:102">
      <c r="A24" s="16"/>
      <c r="B24" s="84"/>
      <c r="C24" s="84"/>
      <c r="D24" s="16"/>
      <c r="E24" s="16"/>
      <c r="F24" s="16"/>
      <c r="G24" s="16"/>
      <c r="H24" s="8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</row>
    <row r="25" spans="1:102" ht="18.75">
      <c r="A25" s="72"/>
      <c r="B25" s="276" t="s">
        <v>70</v>
      </c>
      <c r="C25" s="276"/>
      <c r="D25" s="276"/>
      <c r="E25" s="276"/>
      <c r="F25" s="276"/>
      <c r="G25" s="276"/>
      <c r="H25" s="276"/>
      <c r="I25" s="276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</row>
    <row r="26" spans="1:102" ht="19.5" thickBot="1">
      <c r="A26" s="72"/>
      <c r="B26" s="100"/>
      <c r="C26" s="100"/>
      <c r="D26" s="100"/>
      <c r="E26" s="100"/>
      <c r="F26" s="100"/>
      <c r="G26" s="100"/>
      <c r="H26" s="100"/>
      <c r="I26" s="100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</row>
    <row r="27" spans="1:102" ht="19.5" thickBot="1">
      <c r="A27" s="282" t="s">
        <v>25</v>
      </c>
      <c r="B27" s="282" t="s">
        <v>56</v>
      </c>
      <c r="C27" s="282" t="s">
        <v>41</v>
      </c>
      <c r="D27" s="282" t="s">
        <v>51</v>
      </c>
      <c r="E27" s="311" t="s">
        <v>71</v>
      </c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3"/>
      <c r="AK27" s="311" t="s">
        <v>77</v>
      </c>
      <c r="AL27" s="312"/>
      <c r="AM27" s="312"/>
      <c r="AN27" s="312"/>
      <c r="AO27" s="312"/>
      <c r="AP27" s="312"/>
      <c r="AQ27" s="312"/>
      <c r="AR27" s="312"/>
      <c r="AS27" s="312"/>
      <c r="AT27" s="312"/>
      <c r="AU27" s="312"/>
      <c r="AV27" s="312"/>
      <c r="AW27" s="312"/>
      <c r="AX27" s="312"/>
      <c r="AY27" s="312"/>
      <c r="AZ27" s="312"/>
      <c r="BA27" s="312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3"/>
      <c r="BQ27" s="311" t="s">
        <v>42</v>
      </c>
      <c r="BR27" s="312"/>
      <c r="BS27" s="312"/>
      <c r="BT27" s="312"/>
      <c r="BU27" s="312"/>
      <c r="BV27" s="312"/>
      <c r="BW27" s="312"/>
      <c r="BX27" s="312"/>
      <c r="BY27" s="312"/>
      <c r="BZ27" s="312"/>
      <c r="CA27" s="312"/>
      <c r="CB27" s="312"/>
      <c r="CC27" s="312"/>
      <c r="CD27" s="312"/>
      <c r="CE27" s="312"/>
      <c r="CF27" s="313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</row>
    <row r="28" spans="1:102" ht="33.75" customHeight="1" thickBot="1">
      <c r="A28" s="283"/>
      <c r="B28" s="283"/>
      <c r="C28" s="283"/>
      <c r="D28" s="283"/>
      <c r="E28" s="277" t="s">
        <v>20</v>
      </c>
      <c r="F28" s="278"/>
      <c r="G28" s="278"/>
      <c r="H28" s="278"/>
      <c r="I28" s="278"/>
      <c r="J28" s="278"/>
      <c r="K28" s="278"/>
      <c r="L28" s="278"/>
      <c r="M28" s="277" t="s">
        <v>72</v>
      </c>
      <c r="N28" s="278"/>
      <c r="O28" s="278"/>
      <c r="P28" s="278"/>
      <c r="Q28" s="278"/>
      <c r="R28" s="278"/>
      <c r="S28" s="278"/>
      <c r="T28" s="278"/>
      <c r="U28" s="277" t="s">
        <v>73</v>
      </c>
      <c r="V28" s="278"/>
      <c r="W28" s="278"/>
      <c r="X28" s="278"/>
      <c r="Y28" s="278"/>
      <c r="Z28" s="278"/>
      <c r="AA28" s="278"/>
      <c r="AB28" s="278"/>
      <c r="AC28" s="277" t="s">
        <v>74</v>
      </c>
      <c r="AD28" s="278"/>
      <c r="AE28" s="278"/>
      <c r="AF28" s="278"/>
      <c r="AG28" s="278"/>
      <c r="AH28" s="278"/>
      <c r="AI28" s="278"/>
      <c r="AJ28" s="278"/>
      <c r="AK28" s="277" t="s">
        <v>20</v>
      </c>
      <c r="AL28" s="278"/>
      <c r="AM28" s="278"/>
      <c r="AN28" s="278"/>
      <c r="AO28" s="278"/>
      <c r="AP28" s="278"/>
      <c r="AQ28" s="278"/>
      <c r="AR28" s="278"/>
      <c r="AS28" s="277" t="s">
        <v>72</v>
      </c>
      <c r="AT28" s="278"/>
      <c r="AU28" s="278"/>
      <c r="AV28" s="278"/>
      <c r="AW28" s="278"/>
      <c r="AX28" s="278"/>
      <c r="AY28" s="278"/>
      <c r="AZ28" s="278"/>
      <c r="BA28" s="277" t="s">
        <v>73</v>
      </c>
      <c r="BB28" s="278"/>
      <c r="BC28" s="278"/>
      <c r="BD28" s="278"/>
      <c r="BE28" s="278"/>
      <c r="BF28" s="278"/>
      <c r="BG28" s="278"/>
      <c r="BH28" s="278"/>
      <c r="BI28" s="277" t="s">
        <v>74</v>
      </c>
      <c r="BJ28" s="278"/>
      <c r="BK28" s="278"/>
      <c r="BL28" s="278"/>
      <c r="BM28" s="278"/>
      <c r="BN28" s="278"/>
      <c r="BO28" s="278"/>
      <c r="BP28" s="278"/>
      <c r="BQ28" s="277" t="s">
        <v>20</v>
      </c>
      <c r="BR28" s="278"/>
      <c r="BS28" s="278"/>
      <c r="BT28" s="278"/>
      <c r="BU28" s="278"/>
      <c r="BV28" s="278"/>
      <c r="BW28" s="278"/>
      <c r="BX28" s="278"/>
      <c r="BY28" s="277" t="s">
        <v>78</v>
      </c>
      <c r="BZ28" s="278"/>
      <c r="CA28" s="278"/>
      <c r="CB28" s="278"/>
      <c r="CC28" s="278"/>
      <c r="CD28" s="278"/>
      <c r="CE28" s="278"/>
      <c r="CF28" s="278"/>
      <c r="CG28" s="285" t="s">
        <v>61</v>
      </c>
      <c r="CH28" s="286"/>
      <c r="CI28" s="286"/>
      <c r="CJ28" s="287"/>
      <c r="CK28" s="103"/>
      <c r="CL28" s="87"/>
      <c r="CM28" s="87"/>
      <c r="CN28" s="87"/>
      <c r="CO28" s="87"/>
      <c r="CP28" s="87"/>
      <c r="CQ28" s="87"/>
      <c r="CR28" s="87"/>
      <c r="CS28" s="87"/>
    </row>
    <row r="29" spans="1:102" ht="16.5" thickBot="1">
      <c r="A29" s="283"/>
      <c r="B29" s="283"/>
      <c r="C29" s="283"/>
      <c r="D29" s="283"/>
      <c r="E29" s="277" t="s">
        <v>75</v>
      </c>
      <c r="F29" s="278"/>
      <c r="G29" s="278"/>
      <c r="H29" s="278"/>
      <c r="I29" s="277" t="s">
        <v>76</v>
      </c>
      <c r="J29" s="278"/>
      <c r="K29" s="278"/>
      <c r="L29" s="278"/>
      <c r="M29" s="277" t="s">
        <v>75</v>
      </c>
      <c r="N29" s="278"/>
      <c r="O29" s="278"/>
      <c r="P29" s="278"/>
      <c r="Q29" s="277" t="s">
        <v>76</v>
      </c>
      <c r="R29" s="278"/>
      <c r="S29" s="278"/>
      <c r="T29" s="278"/>
      <c r="U29" s="277" t="s">
        <v>75</v>
      </c>
      <c r="V29" s="278"/>
      <c r="W29" s="278"/>
      <c r="X29" s="278"/>
      <c r="Y29" s="277" t="s">
        <v>76</v>
      </c>
      <c r="Z29" s="278"/>
      <c r="AA29" s="278"/>
      <c r="AB29" s="278"/>
      <c r="AC29" s="277" t="s">
        <v>75</v>
      </c>
      <c r="AD29" s="278"/>
      <c r="AE29" s="278"/>
      <c r="AF29" s="278"/>
      <c r="AG29" s="277" t="s">
        <v>76</v>
      </c>
      <c r="AH29" s="278"/>
      <c r="AI29" s="278"/>
      <c r="AJ29" s="278"/>
      <c r="AK29" s="277" t="s">
        <v>75</v>
      </c>
      <c r="AL29" s="278"/>
      <c r="AM29" s="278"/>
      <c r="AN29" s="278"/>
      <c r="AO29" s="277" t="s">
        <v>76</v>
      </c>
      <c r="AP29" s="278"/>
      <c r="AQ29" s="278"/>
      <c r="AR29" s="278"/>
      <c r="AS29" s="277" t="s">
        <v>75</v>
      </c>
      <c r="AT29" s="278"/>
      <c r="AU29" s="278"/>
      <c r="AV29" s="278"/>
      <c r="AW29" s="277" t="s">
        <v>76</v>
      </c>
      <c r="AX29" s="278"/>
      <c r="AY29" s="278"/>
      <c r="AZ29" s="278"/>
      <c r="BA29" s="277" t="s">
        <v>75</v>
      </c>
      <c r="BB29" s="278"/>
      <c r="BC29" s="278"/>
      <c r="BD29" s="278"/>
      <c r="BE29" s="277" t="s">
        <v>76</v>
      </c>
      <c r="BF29" s="278"/>
      <c r="BG29" s="278"/>
      <c r="BH29" s="278"/>
      <c r="BI29" s="277" t="s">
        <v>75</v>
      </c>
      <c r="BJ29" s="278"/>
      <c r="BK29" s="278"/>
      <c r="BL29" s="278"/>
      <c r="BM29" s="277" t="s">
        <v>76</v>
      </c>
      <c r="BN29" s="278"/>
      <c r="BO29" s="278"/>
      <c r="BP29" s="278"/>
      <c r="BQ29" s="277" t="s">
        <v>75</v>
      </c>
      <c r="BR29" s="278"/>
      <c r="BS29" s="278"/>
      <c r="BT29" s="278"/>
      <c r="BU29" s="277" t="s">
        <v>76</v>
      </c>
      <c r="BV29" s="278"/>
      <c r="BW29" s="278"/>
      <c r="BX29" s="278"/>
      <c r="BY29" s="277" t="s">
        <v>75</v>
      </c>
      <c r="BZ29" s="278"/>
      <c r="CA29" s="278"/>
      <c r="CB29" s="278"/>
      <c r="CC29" s="277" t="s">
        <v>76</v>
      </c>
      <c r="CD29" s="278"/>
      <c r="CE29" s="278"/>
      <c r="CF29" s="278"/>
      <c r="CG29" s="277" t="s">
        <v>20</v>
      </c>
      <c r="CH29" s="278"/>
      <c r="CI29" s="278"/>
      <c r="CJ29" s="279"/>
      <c r="CK29" s="104"/>
      <c r="CL29" s="87"/>
      <c r="CM29" s="87"/>
      <c r="CN29" s="87"/>
      <c r="CO29" s="87"/>
      <c r="CP29" s="87"/>
      <c r="CQ29" s="87"/>
      <c r="CR29" s="87"/>
      <c r="CS29" s="87"/>
      <c r="CT29" s="60" t="s">
        <v>52</v>
      </c>
      <c r="CU29" s="61" t="s">
        <v>53</v>
      </c>
      <c r="CV29" s="61" t="s">
        <v>54</v>
      </c>
      <c r="CW29" s="62" t="s">
        <v>55</v>
      </c>
    </row>
    <row r="30" spans="1:102" ht="15.75" customHeight="1" thickBot="1">
      <c r="A30" s="283"/>
      <c r="B30" s="283"/>
      <c r="C30" s="283"/>
      <c r="D30" s="283"/>
      <c r="E30" s="95" t="s">
        <v>43</v>
      </c>
      <c r="F30" s="95" t="s">
        <v>44</v>
      </c>
      <c r="G30" s="95" t="s">
        <v>45</v>
      </c>
      <c r="H30" s="95" t="s">
        <v>18</v>
      </c>
      <c r="I30" s="95" t="s">
        <v>43</v>
      </c>
      <c r="J30" s="95" t="s">
        <v>44</v>
      </c>
      <c r="K30" s="95" t="s">
        <v>45</v>
      </c>
      <c r="L30" s="95" t="s">
        <v>18</v>
      </c>
      <c r="M30" s="95" t="s">
        <v>43</v>
      </c>
      <c r="N30" s="95" t="s">
        <v>44</v>
      </c>
      <c r="O30" s="95" t="s">
        <v>45</v>
      </c>
      <c r="P30" s="95" t="s">
        <v>18</v>
      </c>
      <c r="Q30" s="95" t="s">
        <v>43</v>
      </c>
      <c r="R30" s="95" t="s">
        <v>44</v>
      </c>
      <c r="S30" s="95" t="s">
        <v>45</v>
      </c>
      <c r="T30" s="95" t="s">
        <v>18</v>
      </c>
      <c r="U30" s="95" t="s">
        <v>43</v>
      </c>
      <c r="V30" s="95" t="s">
        <v>44</v>
      </c>
      <c r="W30" s="95" t="s">
        <v>45</v>
      </c>
      <c r="X30" s="95" t="s">
        <v>18</v>
      </c>
      <c r="Y30" s="95" t="s">
        <v>43</v>
      </c>
      <c r="Z30" s="95" t="s">
        <v>44</v>
      </c>
      <c r="AA30" s="95" t="s">
        <v>45</v>
      </c>
      <c r="AB30" s="95" t="s">
        <v>18</v>
      </c>
      <c r="AC30" s="95" t="s">
        <v>43</v>
      </c>
      <c r="AD30" s="95" t="s">
        <v>44</v>
      </c>
      <c r="AE30" s="95" t="s">
        <v>45</v>
      </c>
      <c r="AF30" s="95" t="s">
        <v>18</v>
      </c>
      <c r="AG30" s="95" t="s">
        <v>43</v>
      </c>
      <c r="AH30" s="95" t="s">
        <v>44</v>
      </c>
      <c r="AI30" s="95" t="s">
        <v>45</v>
      </c>
      <c r="AJ30" s="95" t="s">
        <v>18</v>
      </c>
      <c r="AK30" s="95" t="s">
        <v>43</v>
      </c>
      <c r="AL30" s="95" t="s">
        <v>44</v>
      </c>
      <c r="AM30" s="95" t="s">
        <v>45</v>
      </c>
      <c r="AN30" s="95" t="s">
        <v>18</v>
      </c>
      <c r="AO30" s="95" t="s">
        <v>43</v>
      </c>
      <c r="AP30" s="95" t="s">
        <v>44</v>
      </c>
      <c r="AQ30" s="95" t="s">
        <v>45</v>
      </c>
      <c r="AR30" s="95" t="s">
        <v>18</v>
      </c>
      <c r="AS30" s="95" t="s">
        <v>43</v>
      </c>
      <c r="AT30" s="95" t="s">
        <v>44</v>
      </c>
      <c r="AU30" s="95" t="s">
        <v>45</v>
      </c>
      <c r="AV30" s="95" t="s">
        <v>18</v>
      </c>
      <c r="AW30" s="95" t="s">
        <v>43</v>
      </c>
      <c r="AX30" s="95" t="s">
        <v>44</v>
      </c>
      <c r="AY30" s="95" t="s">
        <v>45</v>
      </c>
      <c r="AZ30" s="95" t="s">
        <v>18</v>
      </c>
      <c r="BA30" s="95" t="s">
        <v>43</v>
      </c>
      <c r="BB30" s="95" t="s">
        <v>44</v>
      </c>
      <c r="BC30" s="95" t="s">
        <v>45</v>
      </c>
      <c r="BD30" s="95" t="s">
        <v>18</v>
      </c>
      <c r="BE30" s="95" t="s">
        <v>43</v>
      </c>
      <c r="BF30" s="95" t="s">
        <v>44</v>
      </c>
      <c r="BG30" s="95" t="s">
        <v>45</v>
      </c>
      <c r="BH30" s="95" t="s">
        <v>18</v>
      </c>
      <c r="BI30" s="95" t="s">
        <v>43</v>
      </c>
      <c r="BJ30" s="95" t="s">
        <v>44</v>
      </c>
      <c r="BK30" s="95" t="s">
        <v>45</v>
      </c>
      <c r="BL30" s="95" t="s">
        <v>18</v>
      </c>
      <c r="BM30" s="95" t="s">
        <v>43</v>
      </c>
      <c r="BN30" s="95" t="s">
        <v>44</v>
      </c>
      <c r="BO30" s="95" t="s">
        <v>45</v>
      </c>
      <c r="BP30" s="95" t="s">
        <v>18</v>
      </c>
      <c r="BQ30" s="95" t="s">
        <v>43</v>
      </c>
      <c r="BR30" s="95" t="s">
        <v>44</v>
      </c>
      <c r="BS30" s="95" t="s">
        <v>45</v>
      </c>
      <c r="BT30" s="95" t="s">
        <v>18</v>
      </c>
      <c r="BU30" s="95" t="s">
        <v>43</v>
      </c>
      <c r="BV30" s="95" t="s">
        <v>44</v>
      </c>
      <c r="BW30" s="95" t="s">
        <v>45</v>
      </c>
      <c r="BX30" s="95" t="s">
        <v>18</v>
      </c>
      <c r="BY30" s="95" t="s">
        <v>43</v>
      </c>
      <c r="BZ30" s="95" t="s">
        <v>44</v>
      </c>
      <c r="CA30" s="95" t="s">
        <v>45</v>
      </c>
      <c r="CB30" s="95" t="s">
        <v>18</v>
      </c>
      <c r="CC30" s="95" t="s">
        <v>43</v>
      </c>
      <c r="CD30" s="95" t="s">
        <v>44</v>
      </c>
      <c r="CE30" s="95" t="s">
        <v>45</v>
      </c>
      <c r="CF30" s="95" t="s">
        <v>18</v>
      </c>
      <c r="CG30" s="95" t="s">
        <v>43</v>
      </c>
      <c r="CH30" s="95" t="s">
        <v>44</v>
      </c>
      <c r="CI30" s="95" t="s">
        <v>45</v>
      </c>
      <c r="CJ30" s="114" t="s">
        <v>18</v>
      </c>
      <c r="CK30" s="105"/>
      <c r="CL30" s="87"/>
      <c r="CM30" s="87"/>
      <c r="CN30" s="87"/>
      <c r="CO30" s="87"/>
      <c r="CP30" s="87"/>
      <c r="CQ30" s="87"/>
      <c r="CR30" s="87"/>
      <c r="CS30" s="87"/>
      <c r="CT30" s="37">
        <v>1</v>
      </c>
      <c r="CU30" s="37">
        <v>2</v>
      </c>
      <c r="CV30" s="37">
        <v>3</v>
      </c>
      <c r="CW30" s="38">
        <v>4</v>
      </c>
    </row>
    <row r="31" spans="1:102" ht="15.75" customHeight="1" thickBot="1">
      <c r="A31" s="284"/>
      <c r="B31" s="284"/>
      <c r="C31" s="284"/>
      <c r="D31" s="284"/>
      <c r="E31" s="50">
        <f t="shared" ref="E31:AJ31" si="10">SUM(E32:E45)</f>
        <v>1</v>
      </c>
      <c r="F31" s="50">
        <f t="shared" si="10"/>
        <v>1</v>
      </c>
      <c r="G31" s="50">
        <f t="shared" si="10"/>
        <v>1</v>
      </c>
      <c r="H31" s="50">
        <f t="shared" si="10"/>
        <v>1</v>
      </c>
      <c r="I31" s="50">
        <f t="shared" si="10"/>
        <v>1</v>
      </c>
      <c r="J31" s="50">
        <f t="shared" si="10"/>
        <v>1</v>
      </c>
      <c r="K31" s="50">
        <f t="shared" si="10"/>
        <v>1</v>
      </c>
      <c r="L31" s="50">
        <f t="shared" si="10"/>
        <v>1</v>
      </c>
      <c r="M31" s="50">
        <f t="shared" si="10"/>
        <v>1</v>
      </c>
      <c r="N31" s="50">
        <f t="shared" si="10"/>
        <v>1</v>
      </c>
      <c r="O31" s="50">
        <f t="shared" si="10"/>
        <v>0</v>
      </c>
      <c r="P31" s="50">
        <f t="shared" si="10"/>
        <v>0</v>
      </c>
      <c r="Q31" s="50">
        <f t="shared" si="10"/>
        <v>0</v>
      </c>
      <c r="R31" s="50">
        <f t="shared" si="10"/>
        <v>0</v>
      </c>
      <c r="S31" s="50">
        <f t="shared" si="10"/>
        <v>0</v>
      </c>
      <c r="T31" s="50">
        <f t="shared" si="10"/>
        <v>0</v>
      </c>
      <c r="U31" s="50">
        <f t="shared" si="10"/>
        <v>1</v>
      </c>
      <c r="V31" s="50">
        <f t="shared" si="10"/>
        <v>1</v>
      </c>
      <c r="W31" s="50">
        <f t="shared" si="10"/>
        <v>1</v>
      </c>
      <c r="X31" s="50">
        <f t="shared" si="10"/>
        <v>0</v>
      </c>
      <c r="Y31" s="50">
        <f t="shared" si="10"/>
        <v>0</v>
      </c>
      <c r="Z31" s="50">
        <f t="shared" si="10"/>
        <v>0</v>
      </c>
      <c r="AA31" s="50">
        <f t="shared" si="10"/>
        <v>0</v>
      </c>
      <c r="AB31" s="50">
        <f t="shared" si="10"/>
        <v>0</v>
      </c>
      <c r="AC31" s="50">
        <f t="shared" si="10"/>
        <v>1</v>
      </c>
      <c r="AD31" s="50">
        <f t="shared" si="10"/>
        <v>1</v>
      </c>
      <c r="AE31" s="50">
        <f t="shared" si="10"/>
        <v>1</v>
      </c>
      <c r="AF31" s="50">
        <f t="shared" si="10"/>
        <v>1</v>
      </c>
      <c r="AG31" s="50">
        <f t="shared" si="10"/>
        <v>0</v>
      </c>
      <c r="AH31" s="50">
        <f t="shared" si="10"/>
        <v>0</v>
      </c>
      <c r="AI31" s="50">
        <f t="shared" si="10"/>
        <v>0</v>
      </c>
      <c r="AJ31" s="50">
        <f t="shared" si="10"/>
        <v>0</v>
      </c>
      <c r="AK31" s="50">
        <f t="shared" ref="AK31:BP31" si="11">SUM(AK32:AK45)</f>
        <v>1</v>
      </c>
      <c r="AL31" s="50">
        <f t="shared" si="11"/>
        <v>1</v>
      </c>
      <c r="AM31" s="50">
        <f t="shared" si="11"/>
        <v>1</v>
      </c>
      <c r="AN31" s="50">
        <f t="shared" si="11"/>
        <v>1</v>
      </c>
      <c r="AO31" s="50">
        <f t="shared" si="11"/>
        <v>1</v>
      </c>
      <c r="AP31" s="50">
        <f t="shared" si="11"/>
        <v>1</v>
      </c>
      <c r="AQ31" s="50">
        <f t="shared" si="11"/>
        <v>1</v>
      </c>
      <c r="AR31" s="50">
        <f t="shared" si="11"/>
        <v>1</v>
      </c>
      <c r="AS31" s="50">
        <f t="shared" si="11"/>
        <v>1</v>
      </c>
      <c r="AT31" s="50">
        <f t="shared" si="11"/>
        <v>1</v>
      </c>
      <c r="AU31" s="50">
        <f t="shared" si="11"/>
        <v>1</v>
      </c>
      <c r="AV31" s="50">
        <f t="shared" si="11"/>
        <v>1</v>
      </c>
      <c r="AW31" s="50">
        <f t="shared" si="11"/>
        <v>0</v>
      </c>
      <c r="AX31" s="50">
        <f t="shared" si="11"/>
        <v>0</v>
      </c>
      <c r="AY31" s="50">
        <f t="shared" si="11"/>
        <v>0</v>
      </c>
      <c r="AZ31" s="50">
        <f t="shared" si="11"/>
        <v>0</v>
      </c>
      <c r="BA31" s="50">
        <f t="shared" si="11"/>
        <v>0</v>
      </c>
      <c r="BB31" s="50">
        <f t="shared" si="11"/>
        <v>0</v>
      </c>
      <c r="BC31" s="50">
        <f t="shared" si="11"/>
        <v>0</v>
      </c>
      <c r="BD31" s="50">
        <f t="shared" si="11"/>
        <v>0</v>
      </c>
      <c r="BE31" s="50">
        <f t="shared" si="11"/>
        <v>0</v>
      </c>
      <c r="BF31" s="50">
        <f t="shared" si="11"/>
        <v>0</v>
      </c>
      <c r="BG31" s="50">
        <f t="shared" si="11"/>
        <v>0</v>
      </c>
      <c r="BH31" s="50">
        <f t="shared" si="11"/>
        <v>0</v>
      </c>
      <c r="BI31" s="50">
        <f t="shared" si="11"/>
        <v>1</v>
      </c>
      <c r="BJ31" s="50">
        <f t="shared" si="11"/>
        <v>1</v>
      </c>
      <c r="BK31" s="50">
        <f t="shared" si="11"/>
        <v>1</v>
      </c>
      <c r="BL31" s="50">
        <f t="shared" si="11"/>
        <v>0</v>
      </c>
      <c r="BM31" s="50">
        <f t="shared" si="11"/>
        <v>0</v>
      </c>
      <c r="BN31" s="50">
        <f t="shared" si="11"/>
        <v>0</v>
      </c>
      <c r="BO31" s="50">
        <f t="shared" si="11"/>
        <v>0</v>
      </c>
      <c r="BP31" s="50">
        <f t="shared" si="11"/>
        <v>0</v>
      </c>
      <c r="BQ31" s="50">
        <f t="shared" ref="BQ31:CF31" si="12">SUM(BQ32:BQ45)</f>
        <v>1</v>
      </c>
      <c r="BR31" s="50">
        <f t="shared" si="12"/>
        <v>1</v>
      </c>
      <c r="BS31" s="50">
        <f t="shared" si="12"/>
        <v>1</v>
      </c>
      <c r="BT31" s="50">
        <f t="shared" si="12"/>
        <v>0</v>
      </c>
      <c r="BU31" s="50">
        <f t="shared" si="12"/>
        <v>1</v>
      </c>
      <c r="BV31" s="50">
        <f t="shared" si="12"/>
        <v>1</v>
      </c>
      <c r="BW31" s="50">
        <f t="shared" si="12"/>
        <v>1</v>
      </c>
      <c r="BX31" s="50">
        <f t="shared" si="12"/>
        <v>1</v>
      </c>
      <c r="BY31" s="50">
        <f t="shared" si="12"/>
        <v>1</v>
      </c>
      <c r="BZ31" s="50">
        <f t="shared" si="12"/>
        <v>1</v>
      </c>
      <c r="CA31" s="50">
        <f t="shared" si="12"/>
        <v>1</v>
      </c>
      <c r="CB31" s="50">
        <f t="shared" si="12"/>
        <v>0</v>
      </c>
      <c r="CC31" s="50">
        <f t="shared" si="12"/>
        <v>0</v>
      </c>
      <c r="CD31" s="50">
        <f t="shared" si="12"/>
        <v>0</v>
      </c>
      <c r="CE31" s="50">
        <f t="shared" si="12"/>
        <v>0</v>
      </c>
      <c r="CF31" s="50">
        <f t="shared" si="12"/>
        <v>0</v>
      </c>
      <c r="CG31" s="50">
        <f>SUM(CG32:CG45)</f>
        <v>1</v>
      </c>
      <c r="CH31" s="50">
        <f>SUM(CH32:CH45)</f>
        <v>1</v>
      </c>
      <c r="CI31" s="50">
        <f>SUM(CI32:CI45)</f>
        <v>1</v>
      </c>
      <c r="CJ31" s="115">
        <f>SUM(CJ32:CJ45)</f>
        <v>1</v>
      </c>
      <c r="CK31" s="105"/>
      <c r="CL31" s="87"/>
      <c r="CM31" s="87"/>
      <c r="CN31" s="87"/>
      <c r="CO31" s="87"/>
      <c r="CP31" s="87"/>
      <c r="CQ31" s="87"/>
      <c r="CR31" s="87"/>
      <c r="CS31" s="87"/>
      <c r="CT31" s="37"/>
      <c r="CU31" s="37"/>
      <c r="CV31" s="37"/>
      <c r="CW31" s="38"/>
    </row>
    <row r="32" spans="1:102" ht="19.5" thickBot="1">
      <c r="A32" s="64" t="s">
        <v>26</v>
      </c>
      <c r="B32" s="40">
        <f t="shared" ref="B32:B45" si="13">IF($CX$45&gt;0,RANK($D32,$D$32:$D$45,),"")</f>
        <v>6</v>
      </c>
      <c r="C32" s="36">
        <f>(IF(D32&gt;0,1,0))*((IF(B32=1,10,0))+(IF(B32=2,6,0))+(IF(B32=3,3,0))+(IF(B32=4,1,0)))</f>
        <v>0</v>
      </c>
      <c r="D32" s="63">
        <f t="shared" ref="D32:D45" si="14">SUM(CT32:CW32)</f>
        <v>19</v>
      </c>
      <c r="E32" s="11"/>
      <c r="F32" s="12"/>
      <c r="G32" s="12"/>
      <c r="H32" s="51"/>
      <c r="I32" s="11"/>
      <c r="J32" s="12"/>
      <c r="K32" s="12"/>
      <c r="L32" s="51"/>
      <c r="M32" s="11"/>
      <c r="N32" s="12">
        <v>1</v>
      </c>
      <c r="O32" s="12"/>
      <c r="P32" s="51"/>
      <c r="Q32" s="11"/>
      <c r="R32" s="12"/>
      <c r="S32" s="12"/>
      <c r="T32" s="51"/>
      <c r="U32" s="11"/>
      <c r="V32" s="12">
        <v>1</v>
      </c>
      <c r="W32" s="12"/>
      <c r="X32" s="51"/>
      <c r="Y32" s="11"/>
      <c r="Z32" s="12"/>
      <c r="AA32" s="12"/>
      <c r="AB32" s="51"/>
      <c r="AC32" s="11"/>
      <c r="AD32" s="12"/>
      <c r="AE32" s="12"/>
      <c r="AF32" s="51"/>
      <c r="AG32" s="11"/>
      <c r="AH32" s="12"/>
      <c r="AI32" s="12"/>
      <c r="AJ32" s="51"/>
      <c r="AK32" s="11"/>
      <c r="AL32" s="12"/>
      <c r="AM32" s="12"/>
      <c r="AN32" s="51"/>
      <c r="AO32" s="11"/>
      <c r="AP32" s="12"/>
      <c r="AQ32" s="12"/>
      <c r="AR32" s="51"/>
      <c r="AS32" s="11"/>
      <c r="AT32" s="12"/>
      <c r="AU32" s="12"/>
      <c r="AV32" s="51"/>
      <c r="AW32" s="11"/>
      <c r="AX32" s="12"/>
      <c r="AY32" s="12"/>
      <c r="AZ32" s="51"/>
      <c r="BA32" s="11"/>
      <c r="BB32" s="12"/>
      <c r="BC32" s="12"/>
      <c r="BD32" s="51"/>
      <c r="BE32" s="11"/>
      <c r="BF32" s="12"/>
      <c r="BG32" s="12"/>
      <c r="BH32" s="51"/>
      <c r="BI32" s="11"/>
      <c r="BJ32" s="12"/>
      <c r="BK32" s="12"/>
      <c r="BL32" s="51"/>
      <c r="BM32" s="11"/>
      <c r="BN32" s="12"/>
      <c r="BO32" s="12"/>
      <c r="BP32" s="51"/>
      <c r="BQ32" s="11"/>
      <c r="BR32" s="12"/>
      <c r="BS32" s="12"/>
      <c r="BT32" s="51"/>
      <c r="BU32" s="11"/>
      <c r="BV32" s="12">
        <v>1</v>
      </c>
      <c r="BW32" s="12"/>
      <c r="BX32" s="51"/>
      <c r="BY32" s="11"/>
      <c r="BZ32" s="12"/>
      <c r="CA32" s="12"/>
      <c r="CB32" s="51"/>
      <c r="CC32" s="11"/>
      <c r="CD32" s="12"/>
      <c r="CE32" s="12"/>
      <c r="CF32" s="51"/>
      <c r="CG32" s="11"/>
      <c r="CH32" s="12"/>
      <c r="CI32" s="12"/>
      <c r="CJ32" s="51">
        <v>1</v>
      </c>
      <c r="CK32" s="101"/>
      <c r="CL32" s="87"/>
      <c r="CM32" s="87"/>
      <c r="CN32" s="87"/>
      <c r="CO32" s="87"/>
      <c r="CP32" s="87"/>
      <c r="CQ32" s="87"/>
      <c r="CR32" s="87"/>
      <c r="CS32" s="87"/>
      <c r="CT32" s="52">
        <f>(SUM(E32,I32,M32,Q32,U32,Y32,AC32,AG32,AK32,AO32,AS32,AW32,BA32,BE32,BI32,BM32,BQ32,BU32,BY32,CC32,CG32)*10)+((CL8/2)*10)</f>
        <v>0</v>
      </c>
      <c r="CU32" s="53">
        <f>(SUM(F32,J32,N32,R32,V32,Z32,AD32,AH32,AL32,AP32,AT32,AX32,BB32,BF32,BJ32,BN32,BR32,BV32,BZ32,CD32,CH32)*(6))+((CM8/2)*6)</f>
        <v>18</v>
      </c>
      <c r="CV32" s="53">
        <f>(SUM(G32,K32,O32,S32,W32,AA32,AE32,AI32,AM32,AQ32,AU32,AY32,BC32,BG32,BK32,BO32,BS32,BW32,CA32,CE32,CI32)*3)+((CN8/2)*3)</f>
        <v>0</v>
      </c>
      <c r="CW32" s="57">
        <f>(SUM(H32,L32,P32,T32,X32,AB32,AF32,AJ32,AN32,AR32,AV32,AZ32,BD32,BH32,BL32,BP32,BT32,BX32,CB32,CF32,CJ32))+(CO8/2)</f>
        <v>1</v>
      </c>
    </row>
    <row r="33" spans="1:102" ht="19.5" thickBot="1">
      <c r="A33" s="89" t="s">
        <v>27</v>
      </c>
      <c r="B33" s="70">
        <f t="shared" si="13"/>
        <v>3</v>
      </c>
      <c r="C33" s="71">
        <f t="shared" ref="C33:C45" si="15">(IF(D33&gt;0,1,0))*((IF(B33=1,10,0))+(IF(B33=2,6,0))+(IF(B33=3,3,0))+(IF(B33=4,1,0)))</f>
        <v>3</v>
      </c>
      <c r="D33" s="72">
        <f t="shared" si="14"/>
        <v>33</v>
      </c>
      <c r="E33" s="90"/>
      <c r="F33" s="91"/>
      <c r="G33" s="91"/>
      <c r="H33" s="92"/>
      <c r="I33" s="90"/>
      <c r="J33" s="91"/>
      <c r="K33" s="91"/>
      <c r="L33" s="92"/>
      <c r="M33" s="90"/>
      <c r="N33" s="91"/>
      <c r="O33" s="91"/>
      <c r="P33" s="92"/>
      <c r="Q33" s="90"/>
      <c r="R33" s="91"/>
      <c r="S33" s="91"/>
      <c r="T33" s="92"/>
      <c r="U33" s="90"/>
      <c r="V33" s="91"/>
      <c r="W33" s="91"/>
      <c r="X33" s="92"/>
      <c r="Y33" s="90"/>
      <c r="Z33" s="91"/>
      <c r="AA33" s="91"/>
      <c r="AB33" s="92"/>
      <c r="AC33" s="90"/>
      <c r="AD33" s="91"/>
      <c r="AE33" s="91"/>
      <c r="AF33" s="92"/>
      <c r="AG33" s="90"/>
      <c r="AH33" s="91"/>
      <c r="AI33" s="91"/>
      <c r="AJ33" s="92"/>
      <c r="AK33" s="90"/>
      <c r="AL33" s="91"/>
      <c r="AM33" s="91"/>
      <c r="AN33" s="92"/>
      <c r="AO33" s="90"/>
      <c r="AP33" s="91"/>
      <c r="AQ33" s="91"/>
      <c r="AR33" s="92"/>
      <c r="AS33" s="90"/>
      <c r="AT33" s="91"/>
      <c r="AU33" s="91"/>
      <c r="AV33" s="92"/>
      <c r="AW33" s="90"/>
      <c r="AX33" s="91"/>
      <c r="AY33" s="91"/>
      <c r="AZ33" s="92"/>
      <c r="BA33" s="90"/>
      <c r="BB33" s="91"/>
      <c r="BC33" s="91"/>
      <c r="BD33" s="92"/>
      <c r="BE33" s="90"/>
      <c r="BF33" s="91"/>
      <c r="BG33" s="91"/>
      <c r="BH33" s="92"/>
      <c r="BI33" s="90">
        <v>1</v>
      </c>
      <c r="BJ33" s="91"/>
      <c r="BK33" s="91"/>
      <c r="BL33" s="92"/>
      <c r="BM33" s="90"/>
      <c r="BN33" s="91"/>
      <c r="BO33" s="91"/>
      <c r="BP33" s="92"/>
      <c r="BQ33" s="90">
        <v>1</v>
      </c>
      <c r="BR33" s="91"/>
      <c r="BS33" s="91"/>
      <c r="BT33" s="92"/>
      <c r="BU33" s="90"/>
      <c r="BV33" s="91"/>
      <c r="BW33" s="91"/>
      <c r="BX33" s="92"/>
      <c r="BY33" s="90">
        <v>1</v>
      </c>
      <c r="BZ33" s="91"/>
      <c r="CA33" s="91"/>
      <c r="CB33" s="92"/>
      <c r="CC33" s="90"/>
      <c r="CD33" s="91"/>
      <c r="CE33" s="91"/>
      <c r="CF33" s="92"/>
      <c r="CG33" s="90"/>
      <c r="CH33" s="91"/>
      <c r="CI33" s="91"/>
      <c r="CJ33" s="92"/>
      <c r="CK33" s="101"/>
      <c r="CL33" s="87"/>
      <c r="CM33" s="87"/>
      <c r="CN33" s="87"/>
      <c r="CO33" s="87"/>
      <c r="CP33" s="87"/>
      <c r="CQ33" s="87"/>
      <c r="CR33" s="87"/>
      <c r="CS33" s="87"/>
      <c r="CT33" s="52">
        <f t="shared" ref="CT33:CT45" si="16">(SUM(E33,I33,M33,Q33,U33,Y33,AC33,AG33,AK33,AO33,AS33,AW33,BA33,BE33,BI33,BM33,BQ33,BU33,BY33,CC33,CG33)*10)+((CL9/2)*10)</f>
        <v>30</v>
      </c>
      <c r="CU33" s="53">
        <f t="shared" ref="CU33:CU45" si="17">(SUM(F33,J33,N33,R33,V33,Z33,AD33,AH33,AL33,AP33,AT33,AX33,BB33,BF33,BJ33,BN33,BR33,BV33,BZ33,CD33,CH33)*(6))+((CM9/2)*6)</f>
        <v>3</v>
      </c>
      <c r="CV33" s="53">
        <f t="shared" ref="CV33:CV45" si="18">(SUM(G33,K33,O33,S33,W33,AA33,AE33,AI33,AM33,AQ33,AU33,AY33,BC33,BG33,BK33,BO33,BS33,BW33,CA33,CE33,CI33)*3)+((CN9/2)*3)</f>
        <v>0</v>
      </c>
      <c r="CW33" s="57">
        <f t="shared" ref="CW33:CW45" si="19">(SUM(H33,L33,P33,T33,X33,AB33,AF33,AJ33,AN33,AR33,AV33,AZ33,BD33,BH33,BL33,BP33,BT33,BX33,CB33,CF33,CJ33))+(CO9/2)</f>
        <v>0</v>
      </c>
    </row>
    <row r="34" spans="1:102" ht="19.5" thickBot="1">
      <c r="A34" s="64" t="s">
        <v>28</v>
      </c>
      <c r="B34" s="40">
        <f t="shared" si="13"/>
        <v>5</v>
      </c>
      <c r="C34" s="36">
        <f t="shared" si="15"/>
        <v>0</v>
      </c>
      <c r="D34" s="63">
        <f t="shared" si="14"/>
        <v>21.5</v>
      </c>
      <c r="E34" s="11"/>
      <c r="F34" s="12"/>
      <c r="G34" s="12"/>
      <c r="H34" s="51">
        <v>1</v>
      </c>
      <c r="I34" s="11"/>
      <c r="J34" s="12"/>
      <c r="K34" s="12"/>
      <c r="L34" s="51"/>
      <c r="M34" s="11"/>
      <c r="N34" s="12"/>
      <c r="O34" s="12"/>
      <c r="P34" s="51"/>
      <c r="Q34" s="11"/>
      <c r="R34" s="12"/>
      <c r="S34" s="12"/>
      <c r="T34" s="51"/>
      <c r="U34" s="11">
        <v>1</v>
      </c>
      <c r="V34" s="12"/>
      <c r="W34" s="12"/>
      <c r="X34" s="51"/>
      <c r="Y34" s="11"/>
      <c r="Z34" s="12"/>
      <c r="AA34" s="12"/>
      <c r="AB34" s="51"/>
      <c r="AC34" s="11"/>
      <c r="AD34" s="12"/>
      <c r="AE34" s="12"/>
      <c r="AF34" s="51">
        <v>1</v>
      </c>
      <c r="AG34" s="11"/>
      <c r="AH34" s="12"/>
      <c r="AI34" s="12"/>
      <c r="AJ34" s="51"/>
      <c r="AK34" s="11"/>
      <c r="AL34" s="12"/>
      <c r="AM34" s="12"/>
      <c r="AN34" s="51"/>
      <c r="AO34" s="11"/>
      <c r="AP34" s="12"/>
      <c r="AQ34" s="12"/>
      <c r="AR34" s="51"/>
      <c r="AS34" s="11"/>
      <c r="AT34" s="12"/>
      <c r="AU34" s="12"/>
      <c r="AV34" s="51"/>
      <c r="AW34" s="11"/>
      <c r="AX34" s="12"/>
      <c r="AY34" s="12"/>
      <c r="AZ34" s="51"/>
      <c r="BA34" s="11"/>
      <c r="BB34" s="12"/>
      <c r="BC34" s="12"/>
      <c r="BD34" s="51"/>
      <c r="BE34" s="11"/>
      <c r="BF34" s="12"/>
      <c r="BG34" s="12"/>
      <c r="BH34" s="51"/>
      <c r="BI34" s="11"/>
      <c r="BJ34" s="12"/>
      <c r="BK34" s="12">
        <v>1</v>
      </c>
      <c r="BL34" s="51"/>
      <c r="BM34" s="11"/>
      <c r="BN34" s="12"/>
      <c r="BO34" s="12"/>
      <c r="BP34" s="51"/>
      <c r="BQ34" s="11"/>
      <c r="BR34" s="12"/>
      <c r="BS34" s="12"/>
      <c r="BT34" s="51"/>
      <c r="BU34" s="11"/>
      <c r="BV34" s="12"/>
      <c r="BW34" s="12"/>
      <c r="BX34" s="51"/>
      <c r="BY34" s="11"/>
      <c r="BZ34" s="12"/>
      <c r="CA34" s="12">
        <v>1</v>
      </c>
      <c r="CB34" s="51"/>
      <c r="CC34" s="11"/>
      <c r="CD34" s="12"/>
      <c r="CE34" s="12"/>
      <c r="CF34" s="51"/>
      <c r="CG34" s="11"/>
      <c r="CH34" s="12"/>
      <c r="CI34" s="12">
        <v>1</v>
      </c>
      <c r="CJ34" s="51"/>
      <c r="CK34" s="101"/>
      <c r="CL34" s="87"/>
      <c r="CM34" s="87"/>
      <c r="CN34" s="87"/>
      <c r="CO34" s="87"/>
      <c r="CP34" s="87"/>
      <c r="CQ34" s="87"/>
      <c r="CR34" s="87"/>
      <c r="CS34" s="87"/>
      <c r="CT34" s="52">
        <f t="shared" si="16"/>
        <v>10</v>
      </c>
      <c r="CU34" s="53">
        <f t="shared" si="17"/>
        <v>0</v>
      </c>
      <c r="CV34" s="53">
        <f t="shared" si="18"/>
        <v>9</v>
      </c>
      <c r="CW34" s="57">
        <f t="shared" si="19"/>
        <v>2.5</v>
      </c>
    </row>
    <row r="35" spans="1:102" ht="19.5" thickBot="1">
      <c r="A35" s="89" t="s">
        <v>29</v>
      </c>
      <c r="B35" s="70">
        <f t="shared" si="13"/>
        <v>9</v>
      </c>
      <c r="C35" s="71">
        <f t="shared" si="15"/>
        <v>0</v>
      </c>
      <c r="D35" s="72">
        <f t="shared" si="14"/>
        <v>8</v>
      </c>
      <c r="E35" s="90"/>
      <c r="F35" s="91"/>
      <c r="G35" s="91"/>
      <c r="H35" s="92"/>
      <c r="I35" s="90"/>
      <c r="J35" s="91"/>
      <c r="K35" s="91">
        <v>1</v>
      </c>
      <c r="L35" s="92"/>
      <c r="M35" s="90"/>
      <c r="N35" s="91"/>
      <c r="O35" s="91"/>
      <c r="P35" s="92"/>
      <c r="Q35" s="90"/>
      <c r="R35" s="91"/>
      <c r="S35" s="91"/>
      <c r="T35" s="92"/>
      <c r="U35" s="90"/>
      <c r="V35" s="91"/>
      <c r="W35" s="91">
        <v>1</v>
      </c>
      <c r="X35" s="92"/>
      <c r="Y35" s="90"/>
      <c r="Z35" s="91"/>
      <c r="AA35" s="91"/>
      <c r="AB35" s="92"/>
      <c r="AC35" s="90"/>
      <c r="AD35" s="91"/>
      <c r="AE35" s="91"/>
      <c r="AF35" s="92"/>
      <c r="AG35" s="90"/>
      <c r="AH35" s="91"/>
      <c r="AI35" s="91"/>
      <c r="AJ35" s="92"/>
      <c r="AK35" s="90"/>
      <c r="AL35" s="91"/>
      <c r="AM35" s="91"/>
      <c r="AN35" s="92"/>
      <c r="AO35" s="90"/>
      <c r="AP35" s="91"/>
      <c r="AQ35" s="91"/>
      <c r="AR35" s="92">
        <v>1</v>
      </c>
      <c r="AS35" s="90"/>
      <c r="AT35" s="91"/>
      <c r="AU35" s="91"/>
      <c r="AV35" s="92"/>
      <c r="AW35" s="90"/>
      <c r="AX35" s="91"/>
      <c r="AY35" s="91"/>
      <c r="AZ35" s="92"/>
      <c r="BA35" s="90"/>
      <c r="BB35" s="91"/>
      <c r="BC35" s="91"/>
      <c r="BD35" s="92"/>
      <c r="BE35" s="90"/>
      <c r="BF35" s="91"/>
      <c r="BG35" s="91"/>
      <c r="BH35" s="92"/>
      <c r="BI35" s="90"/>
      <c r="BJ35" s="91"/>
      <c r="BK35" s="91"/>
      <c r="BL35" s="92"/>
      <c r="BM35" s="90"/>
      <c r="BN35" s="91"/>
      <c r="BO35" s="91"/>
      <c r="BP35" s="92"/>
      <c r="BQ35" s="90"/>
      <c r="BR35" s="91"/>
      <c r="BS35" s="91"/>
      <c r="BT35" s="92"/>
      <c r="BU35" s="90"/>
      <c r="BV35" s="91"/>
      <c r="BW35" s="91"/>
      <c r="BX35" s="92">
        <v>1</v>
      </c>
      <c r="BY35" s="90"/>
      <c r="BZ35" s="91"/>
      <c r="CA35" s="91"/>
      <c r="CB35" s="92"/>
      <c r="CC35" s="90"/>
      <c r="CD35" s="91"/>
      <c r="CE35" s="91"/>
      <c r="CF35" s="92"/>
      <c r="CG35" s="90"/>
      <c r="CH35" s="91"/>
      <c r="CI35" s="91"/>
      <c r="CJ35" s="92"/>
      <c r="CK35" s="101"/>
      <c r="CL35" s="87"/>
      <c r="CM35" s="87"/>
      <c r="CN35" s="87"/>
      <c r="CO35" s="87"/>
      <c r="CP35" s="87"/>
      <c r="CQ35" s="87"/>
      <c r="CR35" s="87"/>
      <c r="CS35" s="87"/>
      <c r="CT35" s="52">
        <f t="shared" si="16"/>
        <v>0</v>
      </c>
      <c r="CU35" s="53">
        <f t="shared" si="17"/>
        <v>0</v>
      </c>
      <c r="CV35" s="53">
        <f t="shared" si="18"/>
        <v>6</v>
      </c>
      <c r="CW35" s="57">
        <f t="shared" si="19"/>
        <v>2</v>
      </c>
    </row>
    <row r="36" spans="1:102" ht="19.5" thickBot="1">
      <c r="A36" s="64" t="s">
        <v>30</v>
      </c>
      <c r="B36" s="40">
        <f t="shared" si="13"/>
        <v>10</v>
      </c>
      <c r="C36" s="36">
        <f t="shared" si="15"/>
        <v>0</v>
      </c>
      <c r="D36" s="63">
        <f t="shared" si="14"/>
        <v>1.25</v>
      </c>
      <c r="E36" s="11"/>
      <c r="F36" s="12"/>
      <c r="G36" s="12"/>
      <c r="H36" s="51"/>
      <c r="I36" s="11"/>
      <c r="J36" s="12"/>
      <c r="K36" s="12"/>
      <c r="L36" s="51"/>
      <c r="M36" s="11"/>
      <c r="N36" s="12"/>
      <c r="O36" s="12"/>
      <c r="P36" s="51"/>
      <c r="Q36" s="11"/>
      <c r="R36" s="12"/>
      <c r="S36" s="12"/>
      <c r="T36" s="51"/>
      <c r="U36" s="11"/>
      <c r="V36" s="12"/>
      <c r="W36" s="12"/>
      <c r="X36" s="51"/>
      <c r="Y36" s="11"/>
      <c r="Z36" s="12"/>
      <c r="AA36" s="12"/>
      <c r="AB36" s="51"/>
      <c r="AC36" s="11"/>
      <c r="AD36" s="12"/>
      <c r="AE36" s="12"/>
      <c r="AF36" s="51"/>
      <c r="AG36" s="11"/>
      <c r="AH36" s="12"/>
      <c r="AI36" s="12"/>
      <c r="AJ36" s="51"/>
      <c r="AK36" s="11"/>
      <c r="AL36" s="12"/>
      <c r="AM36" s="12"/>
      <c r="AN36" s="51"/>
      <c r="AO36" s="11"/>
      <c r="AP36" s="12"/>
      <c r="AQ36" s="12"/>
      <c r="AR36" s="51"/>
      <c r="AS36" s="11"/>
      <c r="AT36" s="12"/>
      <c r="AU36" s="12"/>
      <c r="AV36" s="51"/>
      <c r="AW36" s="11"/>
      <c r="AX36" s="12"/>
      <c r="AY36" s="12"/>
      <c r="AZ36" s="51"/>
      <c r="BA36" s="11"/>
      <c r="BB36" s="12"/>
      <c r="BC36" s="12"/>
      <c r="BD36" s="51"/>
      <c r="BE36" s="11"/>
      <c r="BF36" s="12"/>
      <c r="BG36" s="12"/>
      <c r="BH36" s="51"/>
      <c r="BI36" s="11"/>
      <c r="BJ36" s="12"/>
      <c r="BK36" s="12"/>
      <c r="BL36" s="51"/>
      <c r="BM36" s="11"/>
      <c r="BN36" s="12"/>
      <c r="BO36" s="12"/>
      <c r="BP36" s="51"/>
      <c r="BQ36" s="11"/>
      <c r="BR36" s="12"/>
      <c r="BS36" s="12"/>
      <c r="BT36" s="51"/>
      <c r="BU36" s="11"/>
      <c r="BV36" s="12"/>
      <c r="BW36" s="12"/>
      <c r="BX36" s="51"/>
      <c r="BY36" s="11"/>
      <c r="BZ36" s="12"/>
      <c r="CA36" s="12"/>
      <c r="CB36" s="51"/>
      <c r="CC36" s="11"/>
      <c r="CD36" s="12"/>
      <c r="CE36" s="12"/>
      <c r="CF36" s="51"/>
      <c r="CG36" s="11"/>
      <c r="CH36" s="12"/>
      <c r="CI36" s="12"/>
      <c r="CJ36" s="51"/>
      <c r="CK36" s="101"/>
      <c r="CL36" s="87"/>
      <c r="CM36" s="87"/>
      <c r="CN36" s="87"/>
      <c r="CO36" s="87"/>
      <c r="CP36" s="87"/>
      <c r="CQ36" s="87"/>
      <c r="CR36" s="87"/>
      <c r="CS36" s="87"/>
      <c r="CT36" s="52">
        <f t="shared" si="16"/>
        <v>1.25</v>
      </c>
      <c r="CU36" s="53">
        <f t="shared" si="17"/>
        <v>0</v>
      </c>
      <c r="CV36" s="53">
        <f t="shared" si="18"/>
        <v>0</v>
      </c>
      <c r="CW36" s="57">
        <f t="shared" si="19"/>
        <v>0</v>
      </c>
    </row>
    <row r="37" spans="1:102" ht="19.5" thickBot="1">
      <c r="A37" s="89" t="s">
        <v>31</v>
      </c>
      <c r="B37" s="70">
        <f t="shared" si="13"/>
        <v>11</v>
      </c>
      <c r="C37" s="71">
        <f t="shared" si="15"/>
        <v>0</v>
      </c>
      <c r="D37" s="72">
        <f t="shared" si="14"/>
        <v>0</v>
      </c>
      <c r="E37" s="90"/>
      <c r="F37" s="91"/>
      <c r="G37" s="91"/>
      <c r="H37" s="92"/>
      <c r="I37" s="90"/>
      <c r="J37" s="91"/>
      <c r="K37" s="91"/>
      <c r="L37" s="92"/>
      <c r="M37" s="90"/>
      <c r="N37" s="91"/>
      <c r="O37" s="91"/>
      <c r="P37" s="92"/>
      <c r="Q37" s="90"/>
      <c r="R37" s="91"/>
      <c r="S37" s="91"/>
      <c r="T37" s="92"/>
      <c r="U37" s="90"/>
      <c r="V37" s="91"/>
      <c r="W37" s="91"/>
      <c r="X37" s="92"/>
      <c r="Y37" s="90"/>
      <c r="Z37" s="91"/>
      <c r="AA37" s="91"/>
      <c r="AB37" s="92"/>
      <c r="AC37" s="90"/>
      <c r="AD37" s="91"/>
      <c r="AE37" s="91"/>
      <c r="AF37" s="92"/>
      <c r="AG37" s="90"/>
      <c r="AH37" s="91"/>
      <c r="AI37" s="91"/>
      <c r="AJ37" s="92"/>
      <c r="AK37" s="90"/>
      <c r="AL37" s="91"/>
      <c r="AM37" s="91"/>
      <c r="AN37" s="92"/>
      <c r="AO37" s="90"/>
      <c r="AP37" s="91"/>
      <c r="AQ37" s="91"/>
      <c r="AR37" s="92"/>
      <c r="AS37" s="90"/>
      <c r="AT37" s="91"/>
      <c r="AU37" s="91"/>
      <c r="AV37" s="92"/>
      <c r="AW37" s="90"/>
      <c r="AX37" s="91"/>
      <c r="AY37" s="91"/>
      <c r="AZ37" s="92"/>
      <c r="BA37" s="90"/>
      <c r="BB37" s="91"/>
      <c r="BC37" s="91"/>
      <c r="BD37" s="92"/>
      <c r="BE37" s="90"/>
      <c r="BF37" s="91"/>
      <c r="BG37" s="91"/>
      <c r="BH37" s="92"/>
      <c r="BI37" s="90"/>
      <c r="BJ37" s="91"/>
      <c r="BK37" s="91"/>
      <c r="BL37" s="92"/>
      <c r="BM37" s="90"/>
      <c r="BN37" s="91"/>
      <c r="BO37" s="91"/>
      <c r="BP37" s="92"/>
      <c r="BQ37" s="90"/>
      <c r="BR37" s="91"/>
      <c r="BS37" s="91"/>
      <c r="BT37" s="92"/>
      <c r="BU37" s="90"/>
      <c r="BV37" s="91"/>
      <c r="BW37" s="91"/>
      <c r="BX37" s="92"/>
      <c r="BY37" s="90"/>
      <c r="BZ37" s="91"/>
      <c r="CA37" s="91"/>
      <c r="CB37" s="92"/>
      <c r="CC37" s="90"/>
      <c r="CD37" s="91"/>
      <c r="CE37" s="91"/>
      <c r="CF37" s="92"/>
      <c r="CG37" s="90"/>
      <c r="CH37" s="91"/>
      <c r="CI37" s="91"/>
      <c r="CJ37" s="92"/>
      <c r="CK37" s="101"/>
      <c r="CL37" s="87"/>
      <c r="CM37" s="87"/>
      <c r="CN37" s="87"/>
      <c r="CO37" s="87"/>
      <c r="CP37" s="87"/>
      <c r="CQ37" s="87"/>
      <c r="CR37" s="87"/>
      <c r="CS37" s="87"/>
      <c r="CT37" s="52">
        <f t="shared" si="16"/>
        <v>0</v>
      </c>
      <c r="CU37" s="53">
        <f t="shared" si="17"/>
        <v>0</v>
      </c>
      <c r="CV37" s="53">
        <f t="shared" si="18"/>
        <v>0</v>
      </c>
      <c r="CW37" s="57">
        <f t="shared" si="19"/>
        <v>0</v>
      </c>
    </row>
    <row r="38" spans="1:102" ht="19.5" thickBot="1">
      <c r="A38" s="64" t="s">
        <v>32</v>
      </c>
      <c r="B38" s="40">
        <f t="shared" si="13"/>
        <v>11</v>
      </c>
      <c r="C38" s="36">
        <f t="shared" si="15"/>
        <v>0</v>
      </c>
      <c r="D38" s="63">
        <f t="shared" si="14"/>
        <v>0</v>
      </c>
      <c r="E38" s="11"/>
      <c r="F38" s="12"/>
      <c r="G38" s="12"/>
      <c r="H38" s="51"/>
      <c r="I38" s="11"/>
      <c r="J38" s="12"/>
      <c r="K38" s="12"/>
      <c r="L38" s="51"/>
      <c r="M38" s="11"/>
      <c r="N38" s="12"/>
      <c r="O38" s="12"/>
      <c r="P38" s="51"/>
      <c r="Q38" s="11"/>
      <c r="R38" s="12"/>
      <c r="S38" s="12"/>
      <c r="T38" s="51"/>
      <c r="U38" s="11"/>
      <c r="V38" s="12"/>
      <c r="W38" s="12"/>
      <c r="X38" s="51"/>
      <c r="Y38" s="11"/>
      <c r="Z38" s="12"/>
      <c r="AA38" s="12"/>
      <c r="AB38" s="51"/>
      <c r="AC38" s="11"/>
      <c r="AD38" s="12"/>
      <c r="AE38" s="12"/>
      <c r="AF38" s="51"/>
      <c r="AG38" s="11"/>
      <c r="AH38" s="12"/>
      <c r="AI38" s="12"/>
      <c r="AJ38" s="51"/>
      <c r="AK38" s="11"/>
      <c r="AL38" s="12"/>
      <c r="AM38" s="12"/>
      <c r="AN38" s="51"/>
      <c r="AO38" s="11"/>
      <c r="AP38" s="12"/>
      <c r="AQ38" s="12"/>
      <c r="AR38" s="51"/>
      <c r="AS38" s="11"/>
      <c r="AT38" s="12"/>
      <c r="AU38" s="12"/>
      <c r="AV38" s="51"/>
      <c r="AW38" s="11"/>
      <c r="AX38" s="12"/>
      <c r="AY38" s="12"/>
      <c r="AZ38" s="51"/>
      <c r="BA38" s="11"/>
      <c r="BB38" s="12"/>
      <c r="BC38" s="12"/>
      <c r="BD38" s="51"/>
      <c r="BE38" s="11"/>
      <c r="BF38" s="12"/>
      <c r="BG38" s="12"/>
      <c r="BH38" s="51"/>
      <c r="BI38" s="11"/>
      <c r="BJ38" s="12"/>
      <c r="BK38" s="12"/>
      <c r="BL38" s="51"/>
      <c r="BM38" s="11"/>
      <c r="BN38" s="12"/>
      <c r="BO38" s="12"/>
      <c r="BP38" s="51"/>
      <c r="BQ38" s="11"/>
      <c r="BR38" s="12"/>
      <c r="BS38" s="12"/>
      <c r="BT38" s="51"/>
      <c r="BU38" s="11"/>
      <c r="BV38" s="12"/>
      <c r="BW38" s="12"/>
      <c r="BX38" s="51"/>
      <c r="BY38" s="11"/>
      <c r="BZ38" s="12"/>
      <c r="CA38" s="12"/>
      <c r="CB38" s="51"/>
      <c r="CC38" s="11"/>
      <c r="CD38" s="12"/>
      <c r="CE38" s="12"/>
      <c r="CF38" s="51"/>
      <c r="CG38" s="11"/>
      <c r="CH38" s="12"/>
      <c r="CI38" s="12"/>
      <c r="CJ38" s="51"/>
      <c r="CK38" s="101"/>
      <c r="CL38" s="87"/>
      <c r="CM38" s="87"/>
      <c r="CN38" s="87"/>
      <c r="CO38" s="87"/>
      <c r="CP38" s="87"/>
      <c r="CQ38" s="87"/>
      <c r="CR38" s="87"/>
      <c r="CS38" s="87"/>
      <c r="CT38" s="52">
        <f t="shared" si="16"/>
        <v>0</v>
      </c>
      <c r="CU38" s="53">
        <f t="shared" si="17"/>
        <v>0</v>
      </c>
      <c r="CV38" s="53">
        <f t="shared" si="18"/>
        <v>0</v>
      </c>
      <c r="CW38" s="57">
        <f t="shared" si="19"/>
        <v>0</v>
      </c>
    </row>
    <row r="39" spans="1:102" ht="19.5" thickBot="1">
      <c r="A39" s="89" t="s">
        <v>33</v>
      </c>
      <c r="B39" s="70">
        <f t="shared" si="13"/>
        <v>1</v>
      </c>
      <c r="C39" s="71">
        <f t="shared" si="15"/>
        <v>10</v>
      </c>
      <c r="D39" s="72">
        <f t="shared" si="14"/>
        <v>63</v>
      </c>
      <c r="E39" s="90"/>
      <c r="F39" s="91"/>
      <c r="G39" s="91"/>
      <c r="H39" s="92"/>
      <c r="I39" s="90">
        <v>1</v>
      </c>
      <c r="J39" s="91"/>
      <c r="K39" s="91"/>
      <c r="L39" s="92"/>
      <c r="M39" s="90">
        <v>1</v>
      </c>
      <c r="N39" s="91"/>
      <c r="O39" s="91"/>
      <c r="P39" s="92"/>
      <c r="Q39" s="90"/>
      <c r="R39" s="91"/>
      <c r="S39" s="91"/>
      <c r="T39" s="92"/>
      <c r="U39" s="90"/>
      <c r="V39" s="91"/>
      <c r="W39" s="91"/>
      <c r="X39" s="92"/>
      <c r="Y39" s="90"/>
      <c r="Z39" s="91"/>
      <c r="AA39" s="91"/>
      <c r="AB39" s="92"/>
      <c r="AC39" s="90">
        <v>1</v>
      </c>
      <c r="AD39" s="91"/>
      <c r="AE39" s="91"/>
      <c r="AF39" s="92"/>
      <c r="AG39" s="90"/>
      <c r="AH39" s="91"/>
      <c r="AI39" s="91"/>
      <c r="AJ39" s="92"/>
      <c r="AK39" s="90"/>
      <c r="AL39" s="91"/>
      <c r="AM39" s="91"/>
      <c r="AN39" s="92"/>
      <c r="AO39" s="90">
        <v>1</v>
      </c>
      <c r="AP39" s="91"/>
      <c r="AQ39" s="91"/>
      <c r="AR39" s="92"/>
      <c r="AS39" s="90">
        <v>1</v>
      </c>
      <c r="AT39" s="91"/>
      <c r="AU39" s="91"/>
      <c r="AV39" s="92"/>
      <c r="AW39" s="90"/>
      <c r="AX39" s="91"/>
      <c r="AY39" s="91"/>
      <c r="AZ39" s="92"/>
      <c r="BA39" s="90"/>
      <c r="BB39" s="91"/>
      <c r="BC39" s="91"/>
      <c r="BD39" s="92"/>
      <c r="BE39" s="90"/>
      <c r="BF39" s="91"/>
      <c r="BG39" s="91"/>
      <c r="BH39" s="92"/>
      <c r="BI39" s="90"/>
      <c r="BJ39" s="91"/>
      <c r="BK39" s="91"/>
      <c r="BL39" s="92"/>
      <c r="BM39" s="90"/>
      <c r="BN39" s="91"/>
      <c r="BO39" s="91"/>
      <c r="BP39" s="92"/>
      <c r="BQ39" s="90"/>
      <c r="BR39" s="91"/>
      <c r="BS39" s="91"/>
      <c r="BT39" s="92"/>
      <c r="BU39" s="90">
        <v>1</v>
      </c>
      <c r="BV39" s="91"/>
      <c r="BW39" s="91">
        <v>1</v>
      </c>
      <c r="BX39" s="92"/>
      <c r="BY39" s="90"/>
      <c r="BZ39" s="91"/>
      <c r="CA39" s="91"/>
      <c r="CB39" s="92"/>
      <c r="CC39" s="90"/>
      <c r="CD39" s="91"/>
      <c r="CE39" s="91"/>
      <c r="CF39" s="92"/>
      <c r="CG39" s="90"/>
      <c r="CH39" s="91"/>
      <c r="CI39" s="91"/>
      <c r="CJ39" s="92"/>
      <c r="CK39" s="101"/>
      <c r="CL39" s="87"/>
      <c r="CM39" s="87"/>
      <c r="CN39" s="87"/>
      <c r="CO39" s="87"/>
      <c r="CP39" s="87"/>
      <c r="CQ39" s="87"/>
      <c r="CR39" s="87"/>
      <c r="CS39" s="87"/>
      <c r="CT39" s="52">
        <f t="shared" si="16"/>
        <v>60</v>
      </c>
      <c r="CU39" s="53">
        <f t="shared" si="17"/>
        <v>0</v>
      </c>
      <c r="CV39" s="53">
        <f t="shared" si="18"/>
        <v>3</v>
      </c>
      <c r="CW39" s="57">
        <f t="shared" si="19"/>
        <v>0</v>
      </c>
    </row>
    <row r="40" spans="1:102" ht="19.5" thickBot="1">
      <c r="A40" s="64" t="s">
        <v>35</v>
      </c>
      <c r="B40" s="40">
        <f t="shared" si="13"/>
        <v>6</v>
      </c>
      <c r="C40" s="36">
        <f t="shared" si="15"/>
        <v>0</v>
      </c>
      <c r="D40" s="63">
        <f t="shared" si="14"/>
        <v>19</v>
      </c>
      <c r="E40" s="11"/>
      <c r="F40" s="12"/>
      <c r="G40" s="12">
        <v>1</v>
      </c>
      <c r="H40" s="51"/>
      <c r="I40" s="11"/>
      <c r="J40" s="12"/>
      <c r="K40" s="12"/>
      <c r="L40" s="51"/>
      <c r="M40" s="11"/>
      <c r="N40" s="12"/>
      <c r="O40" s="12"/>
      <c r="P40" s="51"/>
      <c r="Q40" s="11"/>
      <c r="R40" s="12"/>
      <c r="S40" s="12"/>
      <c r="T40" s="51"/>
      <c r="U40" s="11"/>
      <c r="V40" s="12"/>
      <c r="W40" s="12"/>
      <c r="X40" s="51"/>
      <c r="Y40" s="11"/>
      <c r="Z40" s="12"/>
      <c r="AA40" s="12"/>
      <c r="AB40" s="51"/>
      <c r="AC40" s="11"/>
      <c r="AD40" s="12">
        <v>1</v>
      </c>
      <c r="AE40" s="12">
        <v>1</v>
      </c>
      <c r="AF40" s="51"/>
      <c r="AG40" s="11"/>
      <c r="AH40" s="12"/>
      <c r="AI40" s="12"/>
      <c r="AJ40" s="51"/>
      <c r="AK40" s="11"/>
      <c r="AL40" s="12"/>
      <c r="AM40" s="12"/>
      <c r="AN40" s="51"/>
      <c r="AO40" s="11"/>
      <c r="AP40" s="12"/>
      <c r="AQ40" s="12"/>
      <c r="AR40" s="51"/>
      <c r="AS40" s="11"/>
      <c r="AT40" s="12"/>
      <c r="AU40" s="12"/>
      <c r="AV40" s="51">
        <v>1</v>
      </c>
      <c r="AW40" s="11"/>
      <c r="AX40" s="12"/>
      <c r="AY40" s="12"/>
      <c r="AZ40" s="51"/>
      <c r="BA40" s="11"/>
      <c r="BB40" s="12"/>
      <c r="BC40" s="12"/>
      <c r="BD40" s="51"/>
      <c r="BE40" s="11"/>
      <c r="BF40" s="12"/>
      <c r="BG40" s="12"/>
      <c r="BH40" s="51"/>
      <c r="BI40" s="11"/>
      <c r="BJ40" s="12"/>
      <c r="BK40" s="12"/>
      <c r="BL40" s="51"/>
      <c r="BM40" s="11"/>
      <c r="BN40" s="12"/>
      <c r="BO40" s="12"/>
      <c r="BP40" s="51"/>
      <c r="BQ40" s="11"/>
      <c r="BR40" s="12"/>
      <c r="BS40" s="12"/>
      <c r="BT40" s="51"/>
      <c r="BU40" s="11"/>
      <c r="BV40" s="12"/>
      <c r="BW40" s="12"/>
      <c r="BX40" s="51"/>
      <c r="BY40" s="11"/>
      <c r="BZ40" s="12"/>
      <c r="CA40" s="12"/>
      <c r="CB40" s="51"/>
      <c r="CC40" s="11"/>
      <c r="CD40" s="12"/>
      <c r="CE40" s="12"/>
      <c r="CF40" s="51"/>
      <c r="CG40" s="11"/>
      <c r="CH40" s="12">
        <v>1</v>
      </c>
      <c r="CI40" s="12"/>
      <c r="CJ40" s="51"/>
      <c r="CK40" s="101"/>
      <c r="CL40" s="87"/>
      <c r="CM40" s="87"/>
      <c r="CN40" s="87"/>
      <c r="CO40" s="87"/>
      <c r="CP40" s="87"/>
      <c r="CQ40" s="87"/>
      <c r="CR40" s="87"/>
      <c r="CS40" s="87"/>
      <c r="CT40" s="52">
        <f t="shared" si="16"/>
        <v>0</v>
      </c>
      <c r="CU40" s="53">
        <f t="shared" si="17"/>
        <v>12</v>
      </c>
      <c r="CV40" s="53">
        <f t="shared" si="18"/>
        <v>6</v>
      </c>
      <c r="CW40" s="57">
        <f t="shared" si="19"/>
        <v>1</v>
      </c>
    </row>
    <row r="41" spans="1:102" ht="19.5" thickBot="1">
      <c r="A41" s="89" t="s">
        <v>34</v>
      </c>
      <c r="B41" s="70">
        <f t="shared" si="13"/>
        <v>11</v>
      </c>
      <c r="C41" s="71">
        <f t="shared" si="15"/>
        <v>0</v>
      </c>
      <c r="D41" s="72">
        <f t="shared" si="14"/>
        <v>0</v>
      </c>
      <c r="E41" s="90"/>
      <c r="F41" s="91"/>
      <c r="G41" s="91"/>
      <c r="H41" s="92"/>
      <c r="I41" s="90"/>
      <c r="J41" s="91"/>
      <c r="K41" s="91"/>
      <c r="L41" s="92"/>
      <c r="M41" s="90"/>
      <c r="N41" s="91"/>
      <c r="O41" s="91"/>
      <c r="P41" s="92"/>
      <c r="Q41" s="90"/>
      <c r="R41" s="91"/>
      <c r="S41" s="91"/>
      <c r="T41" s="92"/>
      <c r="U41" s="90"/>
      <c r="V41" s="91"/>
      <c r="W41" s="91"/>
      <c r="X41" s="92"/>
      <c r="Y41" s="90"/>
      <c r="Z41" s="91"/>
      <c r="AA41" s="91"/>
      <c r="AB41" s="92"/>
      <c r="AC41" s="90"/>
      <c r="AD41" s="91"/>
      <c r="AE41" s="91"/>
      <c r="AF41" s="92"/>
      <c r="AG41" s="90"/>
      <c r="AH41" s="91"/>
      <c r="AI41" s="91"/>
      <c r="AJ41" s="92"/>
      <c r="AK41" s="90"/>
      <c r="AL41" s="91"/>
      <c r="AM41" s="91"/>
      <c r="AN41" s="92"/>
      <c r="AO41" s="90"/>
      <c r="AP41" s="91"/>
      <c r="AQ41" s="91"/>
      <c r="AR41" s="92"/>
      <c r="AS41" s="90"/>
      <c r="AT41" s="91"/>
      <c r="AU41" s="91"/>
      <c r="AV41" s="92"/>
      <c r="AW41" s="90"/>
      <c r="AX41" s="91"/>
      <c r="AY41" s="91"/>
      <c r="AZ41" s="92"/>
      <c r="BA41" s="90"/>
      <c r="BB41" s="91"/>
      <c r="BC41" s="91"/>
      <c r="BD41" s="92"/>
      <c r="BE41" s="90"/>
      <c r="BF41" s="91"/>
      <c r="BG41" s="91"/>
      <c r="BH41" s="92"/>
      <c r="BI41" s="90"/>
      <c r="BJ41" s="91"/>
      <c r="BK41" s="91"/>
      <c r="BL41" s="92"/>
      <c r="BM41" s="90"/>
      <c r="BN41" s="91"/>
      <c r="BO41" s="91"/>
      <c r="BP41" s="92"/>
      <c r="BQ41" s="90"/>
      <c r="BR41" s="91"/>
      <c r="BS41" s="91"/>
      <c r="BT41" s="92"/>
      <c r="BU41" s="90"/>
      <c r="BV41" s="91"/>
      <c r="BW41" s="91"/>
      <c r="BX41" s="92"/>
      <c r="BY41" s="90"/>
      <c r="BZ41" s="91"/>
      <c r="CA41" s="91"/>
      <c r="CB41" s="92"/>
      <c r="CC41" s="90"/>
      <c r="CD41" s="91"/>
      <c r="CE41" s="91"/>
      <c r="CF41" s="92"/>
      <c r="CG41" s="90"/>
      <c r="CH41" s="91"/>
      <c r="CI41" s="91"/>
      <c r="CJ41" s="92"/>
      <c r="CK41" s="101"/>
      <c r="CL41" s="87"/>
      <c r="CM41" s="87"/>
      <c r="CN41" s="87"/>
      <c r="CO41" s="87"/>
      <c r="CP41" s="87"/>
      <c r="CQ41" s="87"/>
      <c r="CR41" s="87"/>
      <c r="CS41" s="87"/>
      <c r="CT41" s="52">
        <f t="shared" si="16"/>
        <v>0</v>
      </c>
      <c r="CU41" s="53">
        <f t="shared" si="17"/>
        <v>0</v>
      </c>
      <c r="CV41" s="53">
        <f t="shared" si="18"/>
        <v>0</v>
      </c>
      <c r="CW41" s="57">
        <f t="shared" si="19"/>
        <v>0</v>
      </c>
    </row>
    <row r="42" spans="1:102" ht="19.5" thickBot="1">
      <c r="A42" s="64" t="s">
        <v>40</v>
      </c>
      <c r="B42" s="40">
        <f t="shared" si="13"/>
        <v>8</v>
      </c>
      <c r="C42" s="36">
        <f t="shared" si="15"/>
        <v>0</v>
      </c>
      <c r="D42" s="63">
        <f t="shared" si="14"/>
        <v>15</v>
      </c>
      <c r="E42" s="11"/>
      <c r="F42" s="12"/>
      <c r="G42" s="12"/>
      <c r="H42" s="51"/>
      <c r="I42" s="11"/>
      <c r="J42" s="12">
        <v>1</v>
      </c>
      <c r="K42" s="12"/>
      <c r="L42" s="51"/>
      <c r="M42" s="11"/>
      <c r="N42" s="12"/>
      <c r="O42" s="12"/>
      <c r="P42" s="51"/>
      <c r="Q42" s="11"/>
      <c r="R42" s="12"/>
      <c r="S42" s="12"/>
      <c r="T42" s="51"/>
      <c r="U42" s="11"/>
      <c r="V42" s="12"/>
      <c r="W42" s="12"/>
      <c r="X42" s="51"/>
      <c r="Y42" s="11"/>
      <c r="Z42" s="12"/>
      <c r="AA42" s="12"/>
      <c r="AB42" s="51"/>
      <c r="AC42" s="11"/>
      <c r="AD42" s="12"/>
      <c r="AE42" s="12"/>
      <c r="AF42" s="51"/>
      <c r="AG42" s="11"/>
      <c r="AH42" s="12"/>
      <c r="AI42" s="12"/>
      <c r="AJ42" s="51"/>
      <c r="AK42" s="11"/>
      <c r="AL42" s="12"/>
      <c r="AM42" s="12"/>
      <c r="AN42" s="51"/>
      <c r="AO42" s="11"/>
      <c r="AP42" s="12"/>
      <c r="AQ42" s="12">
        <v>1</v>
      </c>
      <c r="AR42" s="51"/>
      <c r="AS42" s="11"/>
      <c r="AT42" s="12">
        <v>1</v>
      </c>
      <c r="AU42" s="12"/>
      <c r="AV42" s="51"/>
      <c r="AW42" s="11"/>
      <c r="AX42" s="12"/>
      <c r="AY42" s="12"/>
      <c r="AZ42" s="51"/>
      <c r="BA42" s="11"/>
      <c r="BB42" s="12"/>
      <c r="BC42" s="12"/>
      <c r="BD42" s="51"/>
      <c r="BE42" s="11"/>
      <c r="BF42" s="12"/>
      <c r="BG42" s="12"/>
      <c r="BH42" s="51"/>
      <c r="BI42" s="11"/>
      <c r="BJ42" s="12"/>
      <c r="BK42" s="12"/>
      <c r="BL42" s="51"/>
      <c r="BM42" s="11"/>
      <c r="BN42" s="12"/>
      <c r="BO42" s="12"/>
      <c r="BP42" s="51"/>
      <c r="BQ42" s="11"/>
      <c r="BR42" s="12"/>
      <c r="BS42" s="12"/>
      <c r="BT42" s="51"/>
      <c r="BU42" s="11"/>
      <c r="BV42" s="12"/>
      <c r="BW42" s="12"/>
      <c r="BX42" s="51"/>
      <c r="BY42" s="11"/>
      <c r="BZ42" s="12"/>
      <c r="CA42" s="12"/>
      <c r="CB42" s="51"/>
      <c r="CC42" s="11"/>
      <c r="CD42" s="12"/>
      <c r="CE42" s="12"/>
      <c r="CF42" s="51"/>
      <c r="CG42" s="11"/>
      <c r="CH42" s="12"/>
      <c r="CI42" s="12"/>
      <c r="CJ42" s="51"/>
      <c r="CK42" s="101"/>
      <c r="CL42" s="87"/>
      <c r="CM42" s="87"/>
      <c r="CN42" s="87"/>
      <c r="CO42" s="87"/>
      <c r="CP42" s="87"/>
      <c r="CQ42" s="87"/>
      <c r="CR42" s="87"/>
      <c r="CS42" s="87"/>
      <c r="CT42" s="52">
        <f t="shared" si="16"/>
        <v>0</v>
      </c>
      <c r="CU42" s="53">
        <f t="shared" si="17"/>
        <v>12</v>
      </c>
      <c r="CV42" s="53">
        <f t="shared" si="18"/>
        <v>3</v>
      </c>
      <c r="CW42" s="57">
        <f t="shared" si="19"/>
        <v>0</v>
      </c>
    </row>
    <row r="43" spans="1:102" ht="19.5" thickBot="1">
      <c r="A43" s="89" t="s">
        <v>38</v>
      </c>
      <c r="B43" s="70">
        <f t="shared" si="13"/>
        <v>2</v>
      </c>
      <c r="C43" s="71">
        <f t="shared" si="15"/>
        <v>6</v>
      </c>
      <c r="D43" s="72">
        <f t="shared" si="14"/>
        <v>60.5</v>
      </c>
      <c r="E43" s="90">
        <v>1</v>
      </c>
      <c r="F43" s="91"/>
      <c r="G43" s="91"/>
      <c r="H43" s="92"/>
      <c r="I43" s="90"/>
      <c r="J43" s="91"/>
      <c r="K43" s="91"/>
      <c r="L43" s="92">
        <v>1</v>
      </c>
      <c r="M43" s="90"/>
      <c r="N43" s="91"/>
      <c r="O43" s="91"/>
      <c r="P43" s="92"/>
      <c r="Q43" s="90"/>
      <c r="R43" s="91"/>
      <c r="S43" s="91"/>
      <c r="T43" s="92"/>
      <c r="U43" s="90"/>
      <c r="V43" s="91"/>
      <c r="W43" s="91"/>
      <c r="X43" s="92"/>
      <c r="Y43" s="90"/>
      <c r="Z43" s="91"/>
      <c r="AA43" s="91"/>
      <c r="AB43" s="92"/>
      <c r="AC43" s="90"/>
      <c r="AD43" s="91"/>
      <c r="AE43" s="91"/>
      <c r="AF43" s="92"/>
      <c r="AG43" s="90"/>
      <c r="AH43" s="91"/>
      <c r="AI43" s="91"/>
      <c r="AJ43" s="92"/>
      <c r="AK43" s="90">
        <v>1</v>
      </c>
      <c r="AL43" s="91">
        <v>1</v>
      </c>
      <c r="AM43" s="91"/>
      <c r="AN43" s="92">
        <v>1</v>
      </c>
      <c r="AO43" s="90"/>
      <c r="AP43" s="91">
        <v>1</v>
      </c>
      <c r="AQ43" s="91"/>
      <c r="AR43" s="92"/>
      <c r="AS43" s="90"/>
      <c r="AT43" s="91"/>
      <c r="AU43" s="91">
        <v>1</v>
      </c>
      <c r="AV43" s="92"/>
      <c r="AW43" s="90"/>
      <c r="AX43" s="91"/>
      <c r="AY43" s="91"/>
      <c r="AZ43" s="92"/>
      <c r="BA43" s="90"/>
      <c r="BB43" s="91"/>
      <c r="BC43" s="91"/>
      <c r="BD43" s="92"/>
      <c r="BE43" s="90"/>
      <c r="BF43" s="91"/>
      <c r="BG43" s="91"/>
      <c r="BH43" s="92"/>
      <c r="BI43" s="90"/>
      <c r="BJ43" s="91">
        <v>1</v>
      </c>
      <c r="BK43" s="91"/>
      <c r="BL43" s="92"/>
      <c r="BM43" s="90"/>
      <c r="BN43" s="91"/>
      <c r="BO43" s="91"/>
      <c r="BP43" s="92"/>
      <c r="BQ43" s="90"/>
      <c r="BR43" s="91">
        <v>1</v>
      </c>
      <c r="BS43" s="91"/>
      <c r="BT43" s="92"/>
      <c r="BU43" s="90"/>
      <c r="BV43" s="91"/>
      <c r="BW43" s="91"/>
      <c r="BX43" s="92"/>
      <c r="BY43" s="90"/>
      <c r="BZ43" s="91"/>
      <c r="CA43" s="91"/>
      <c r="CB43" s="92"/>
      <c r="CC43" s="90"/>
      <c r="CD43" s="91"/>
      <c r="CE43" s="91"/>
      <c r="CF43" s="92"/>
      <c r="CG43" s="90">
        <v>1</v>
      </c>
      <c r="CH43" s="91"/>
      <c r="CI43" s="91"/>
      <c r="CJ43" s="92"/>
      <c r="CK43" s="101"/>
      <c r="CL43" s="87"/>
      <c r="CM43" s="87"/>
      <c r="CN43" s="87"/>
      <c r="CO43" s="87"/>
      <c r="CP43" s="87"/>
      <c r="CQ43" s="87"/>
      <c r="CR43" s="87"/>
      <c r="CS43" s="87"/>
      <c r="CT43" s="52">
        <f t="shared" si="16"/>
        <v>30</v>
      </c>
      <c r="CU43" s="53">
        <f t="shared" si="17"/>
        <v>24</v>
      </c>
      <c r="CV43" s="53">
        <f t="shared" si="18"/>
        <v>4.5</v>
      </c>
      <c r="CW43" s="57">
        <f t="shared" si="19"/>
        <v>2</v>
      </c>
    </row>
    <row r="44" spans="1:102" ht="19.5" thickBot="1">
      <c r="A44" s="64" t="s">
        <v>36</v>
      </c>
      <c r="B44" s="40">
        <f t="shared" si="13"/>
        <v>11</v>
      </c>
      <c r="C44" s="36">
        <f t="shared" si="15"/>
        <v>0</v>
      </c>
      <c r="D44" s="63">
        <f t="shared" si="14"/>
        <v>0</v>
      </c>
      <c r="E44" s="11"/>
      <c r="F44" s="12"/>
      <c r="G44" s="12"/>
      <c r="H44" s="51"/>
      <c r="I44" s="11"/>
      <c r="J44" s="12"/>
      <c r="K44" s="12"/>
      <c r="L44" s="51"/>
      <c r="M44" s="11"/>
      <c r="N44" s="12"/>
      <c r="O44" s="12"/>
      <c r="P44" s="51"/>
      <c r="Q44" s="11"/>
      <c r="R44" s="12"/>
      <c r="S44" s="12"/>
      <c r="T44" s="51"/>
      <c r="U44" s="11"/>
      <c r="V44" s="12"/>
      <c r="W44" s="12"/>
      <c r="X44" s="51"/>
      <c r="Y44" s="11"/>
      <c r="Z44" s="12"/>
      <c r="AA44" s="12"/>
      <c r="AB44" s="51"/>
      <c r="AC44" s="11"/>
      <c r="AD44" s="12"/>
      <c r="AE44" s="12"/>
      <c r="AF44" s="51"/>
      <c r="AG44" s="11"/>
      <c r="AH44" s="12"/>
      <c r="AI44" s="12"/>
      <c r="AJ44" s="51"/>
      <c r="AK44" s="11"/>
      <c r="AL44" s="12"/>
      <c r="AM44" s="12"/>
      <c r="AN44" s="51"/>
      <c r="AO44" s="11"/>
      <c r="AP44" s="12"/>
      <c r="AQ44" s="12"/>
      <c r="AR44" s="51"/>
      <c r="AS44" s="11"/>
      <c r="AT44" s="12"/>
      <c r="AU44" s="12"/>
      <c r="AV44" s="51"/>
      <c r="AW44" s="11"/>
      <c r="AX44" s="12"/>
      <c r="AY44" s="12"/>
      <c r="AZ44" s="51"/>
      <c r="BA44" s="11"/>
      <c r="BB44" s="12"/>
      <c r="BC44" s="12"/>
      <c r="BD44" s="51"/>
      <c r="BE44" s="11"/>
      <c r="BF44" s="12"/>
      <c r="BG44" s="12"/>
      <c r="BH44" s="51"/>
      <c r="BI44" s="11"/>
      <c r="BJ44" s="12"/>
      <c r="BK44" s="12"/>
      <c r="BL44" s="51"/>
      <c r="BM44" s="11"/>
      <c r="BN44" s="12"/>
      <c r="BO44" s="12"/>
      <c r="BP44" s="51"/>
      <c r="BQ44" s="11"/>
      <c r="BR44" s="12"/>
      <c r="BS44" s="12"/>
      <c r="BT44" s="51"/>
      <c r="BU44" s="11"/>
      <c r="BV44" s="12"/>
      <c r="BW44" s="12"/>
      <c r="BX44" s="51"/>
      <c r="BY44" s="11"/>
      <c r="BZ44" s="12"/>
      <c r="CA44" s="12"/>
      <c r="CB44" s="51"/>
      <c r="CC44" s="11"/>
      <c r="CD44" s="12"/>
      <c r="CE44" s="12"/>
      <c r="CF44" s="51"/>
      <c r="CG44" s="11"/>
      <c r="CH44" s="12"/>
      <c r="CI44" s="12"/>
      <c r="CJ44" s="51"/>
      <c r="CK44" s="101"/>
      <c r="CL44" s="87"/>
      <c r="CM44" s="87"/>
      <c r="CN44" s="87"/>
      <c r="CO44" s="87"/>
      <c r="CP44" s="87"/>
      <c r="CQ44" s="87"/>
      <c r="CR44" s="87"/>
      <c r="CS44" s="87"/>
      <c r="CT44" s="52">
        <f t="shared" si="16"/>
        <v>0</v>
      </c>
      <c r="CU44" s="53">
        <f t="shared" si="17"/>
        <v>0</v>
      </c>
      <c r="CV44" s="53">
        <f t="shared" si="18"/>
        <v>0</v>
      </c>
      <c r="CW44" s="57">
        <f t="shared" si="19"/>
        <v>0</v>
      </c>
      <c r="CX44" s="116" t="s">
        <v>14</v>
      </c>
    </row>
    <row r="45" spans="1:102" ht="19.5" thickBot="1">
      <c r="A45" s="98" t="s">
        <v>57</v>
      </c>
      <c r="B45" s="70">
        <f t="shared" si="13"/>
        <v>4</v>
      </c>
      <c r="C45" s="71">
        <f t="shared" si="15"/>
        <v>1</v>
      </c>
      <c r="D45" s="117">
        <f t="shared" si="14"/>
        <v>21.75</v>
      </c>
      <c r="E45" s="90"/>
      <c r="F45" s="91">
        <v>1</v>
      </c>
      <c r="G45" s="91"/>
      <c r="H45" s="92"/>
      <c r="I45" s="90"/>
      <c r="J45" s="91"/>
      <c r="K45" s="91"/>
      <c r="L45" s="92"/>
      <c r="M45" s="90"/>
      <c r="N45" s="91"/>
      <c r="O45" s="91"/>
      <c r="P45" s="92"/>
      <c r="Q45" s="90"/>
      <c r="R45" s="91"/>
      <c r="S45" s="91"/>
      <c r="T45" s="92"/>
      <c r="U45" s="90"/>
      <c r="V45" s="91"/>
      <c r="W45" s="91"/>
      <c r="X45" s="92"/>
      <c r="Y45" s="90"/>
      <c r="Z45" s="91"/>
      <c r="AA45" s="91"/>
      <c r="AB45" s="92"/>
      <c r="AC45" s="90"/>
      <c r="AD45" s="91"/>
      <c r="AE45" s="91"/>
      <c r="AF45" s="92"/>
      <c r="AG45" s="90"/>
      <c r="AH45" s="91"/>
      <c r="AI45" s="91"/>
      <c r="AJ45" s="92"/>
      <c r="AK45" s="90"/>
      <c r="AL45" s="91"/>
      <c r="AM45" s="91">
        <v>1</v>
      </c>
      <c r="AN45" s="92"/>
      <c r="AO45" s="90"/>
      <c r="AP45" s="91"/>
      <c r="AQ45" s="91"/>
      <c r="AR45" s="92"/>
      <c r="AS45" s="90"/>
      <c r="AT45" s="91"/>
      <c r="AU45" s="91"/>
      <c r="AV45" s="92"/>
      <c r="AW45" s="90"/>
      <c r="AX45" s="91"/>
      <c r="AY45" s="91"/>
      <c r="AZ45" s="92"/>
      <c r="BA45" s="90"/>
      <c r="BB45" s="91"/>
      <c r="BC45" s="91"/>
      <c r="BD45" s="92"/>
      <c r="BE45" s="90"/>
      <c r="BF45" s="91"/>
      <c r="BG45" s="91"/>
      <c r="BH45" s="92"/>
      <c r="BI45" s="90"/>
      <c r="BJ45" s="91"/>
      <c r="BK45" s="91"/>
      <c r="BL45" s="92"/>
      <c r="BM45" s="90"/>
      <c r="BN45" s="91"/>
      <c r="BO45" s="91"/>
      <c r="BP45" s="92"/>
      <c r="BQ45" s="90"/>
      <c r="BR45" s="91"/>
      <c r="BS45" s="91">
        <v>1</v>
      </c>
      <c r="BT45" s="92"/>
      <c r="BU45" s="90"/>
      <c r="BV45" s="91"/>
      <c r="BW45" s="91"/>
      <c r="BX45" s="92"/>
      <c r="BY45" s="90"/>
      <c r="BZ45" s="91">
        <v>1</v>
      </c>
      <c r="CA45" s="91"/>
      <c r="CB45" s="92"/>
      <c r="CC45" s="90"/>
      <c r="CD45" s="91"/>
      <c r="CE45" s="91"/>
      <c r="CF45" s="92"/>
      <c r="CG45" s="90"/>
      <c r="CH45" s="91"/>
      <c r="CI45" s="91"/>
      <c r="CJ45" s="92"/>
      <c r="CK45" s="101"/>
      <c r="CL45" s="87"/>
      <c r="CM45" s="87"/>
      <c r="CN45" s="87"/>
      <c r="CO45" s="87"/>
      <c r="CP45" s="87"/>
      <c r="CQ45" s="87"/>
      <c r="CR45" s="87"/>
      <c r="CS45" s="87"/>
      <c r="CT45" s="52">
        <f t="shared" si="16"/>
        <v>3.75</v>
      </c>
      <c r="CU45" s="53">
        <f t="shared" si="17"/>
        <v>12</v>
      </c>
      <c r="CV45" s="53">
        <f t="shared" si="18"/>
        <v>6</v>
      </c>
      <c r="CW45" s="57">
        <f t="shared" si="19"/>
        <v>0</v>
      </c>
      <c r="CX45" s="96">
        <f>SUM(D32:D45)</f>
        <v>262</v>
      </c>
    </row>
    <row r="46" spans="1:102" ht="15.75">
      <c r="A46" s="280"/>
      <c r="B46" s="281"/>
      <c r="C46" s="281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</row>
    <row r="47" spans="1:102">
      <c r="A47" s="87"/>
      <c r="B47" s="94"/>
      <c r="C47" s="94"/>
      <c r="D47" s="87"/>
      <c r="E47" s="87"/>
      <c r="F47" s="87"/>
      <c r="G47" s="87"/>
      <c r="H47" s="88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99"/>
      <c r="CH47" s="99"/>
      <c r="CI47" s="99"/>
      <c r="CJ47" s="99"/>
      <c r="CK47" s="99"/>
      <c r="CL47" s="87"/>
      <c r="CM47" s="87"/>
      <c r="CN47" s="87"/>
      <c r="CO47" s="87"/>
      <c r="CP47" s="87"/>
      <c r="CQ47" s="87"/>
      <c r="CR47" s="87"/>
      <c r="CS47" s="87"/>
    </row>
    <row r="48" spans="1:102">
      <c r="A48" s="87"/>
      <c r="B48" s="94"/>
      <c r="C48" s="94"/>
      <c r="D48" s="87"/>
      <c r="E48" s="87"/>
      <c r="F48" s="87"/>
      <c r="G48" s="87"/>
      <c r="H48" s="88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99"/>
      <c r="CH48" s="99"/>
      <c r="CI48" s="99"/>
      <c r="CJ48" s="99"/>
      <c r="CK48" s="99"/>
      <c r="CL48" s="87"/>
      <c r="CM48" s="87"/>
      <c r="CN48" s="87"/>
      <c r="CO48" s="87"/>
      <c r="CP48" s="87"/>
      <c r="CQ48" s="87"/>
      <c r="CR48" s="87"/>
      <c r="CS48" s="87"/>
    </row>
  </sheetData>
  <mergeCells count="84">
    <mergeCell ref="BQ27:CF27"/>
    <mergeCell ref="E28:L28"/>
    <mergeCell ref="M28:T28"/>
    <mergeCell ref="U28:AB28"/>
    <mergeCell ref="AC28:AJ28"/>
    <mergeCell ref="E27:AJ27"/>
    <mergeCell ref="AK27:BP27"/>
    <mergeCell ref="AK28:AR28"/>
    <mergeCell ref="AS28:AZ28"/>
    <mergeCell ref="BA28:BH28"/>
    <mergeCell ref="BI28:BP28"/>
    <mergeCell ref="AW29:AZ29"/>
    <mergeCell ref="BA29:BD29"/>
    <mergeCell ref="BE29:BH29"/>
    <mergeCell ref="BI29:BL29"/>
    <mergeCell ref="BM29:BP29"/>
    <mergeCell ref="A46:C46"/>
    <mergeCell ref="E4:L4"/>
    <mergeCell ref="M4:T4"/>
    <mergeCell ref="U4:AB4"/>
    <mergeCell ref="AC4:AJ4"/>
    <mergeCell ref="D3:D7"/>
    <mergeCell ref="C3:C7"/>
    <mergeCell ref="B3:B7"/>
    <mergeCell ref="A3:A7"/>
    <mergeCell ref="A27:A31"/>
    <mergeCell ref="B27:B31"/>
    <mergeCell ref="C27:C31"/>
    <mergeCell ref="D27:D31"/>
    <mergeCell ref="U29:X29"/>
    <mergeCell ref="Y29:AB29"/>
    <mergeCell ref="AC29:AF29"/>
    <mergeCell ref="CG28:CJ28"/>
    <mergeCell ref="E29:H29"/>
    <mergeCell ref="I29:L29"/>
    <mergeCell ref="M29:P29"/>
    <mergeCell ref="Q29:T29"/>
    <mergeCell ref="AG29:AJ29"/>
    <mergeCell ref="AK29:AN29"/>
    <mergeCell ref="AO29:AR29"/>
    <mergeCell ref="BQ28:BX28"/>
    <mergeCell ref="BY28:CF28"/>
    <mergeCell ref="CG29:CJ29"/>
    <mergeCell ref="BQ29:BT29"/>
    <mergeCell ref="BU29:BX29"/>
    <mergeCell ref="BY29:CB29"/>
    <mergeCell ref="CC29:CF29"/>
    <mergeCell ref="AS29:AV29"/>
    <mergeCell ref="CG5:CJ5"/>
    <mergeCell ref="CL5:CO5"/>
    <mergeCell ref="A22:C22"/>
    <mergeCell ref="B25:I25"/>
    <mergeCell ref="BY5:CB5"/>
    <mergeCell ref="CC5:CF5"/>
    <mergeCell ref="BI5:BL5"/>
    <mergeCell ref="BM5:BP5"/>
    <mergeCell ref="BQ5:BT5"/>
    <mergeCell ref="BU5:BX5"/>
    <mergeCell ref="AK5:AN5"/>
    <mergeCell ref="AO5:AR5"/>
    <mergeCell ref="Y5:AB5"/>
    <mergeCell ref="AC5:AF5"/>
    <mergeCell ref="AG5:AJ5"/>
    <mergeCell ref="AS5:AV5"/>
    <mergeCell ref="AW5:AZ5"/>
    <mergeCell ref="BA5:BD5"/>
    <mergeCell ref="BE5:BH5"/>
    <mergeCell ref="E5:H5"/>
    <mergeCell ref="I5:L5"/>
    <mergeCell ref="M5:P5"/>
    <mergeCell ref="Q5:T5"/>
    <mergeCell ref="U5:X5"/>
    <mergeCell ref="BQ3:CF3"/>
    <mergeCell ref="B1:I1"/>
    <mergeCell ref="E3:AJ3"/>
    <mergeCell ref="CG4:CJ4"/>
    <mergeCell ref="CL4:CO4"/>
    <mergeCell ref="AK3:BP3"/>
    <mergeCell ref="BQ4:BX4"/>
    <mergeCell ref="BY4:CF4"/>
    <mergeCell ref="AK4:AR4"/>
    <mergeCell ref="AS4:AZ4"/>
    <mergeCell ref="BA4:BH4"/>
    <mergeCell ref="BI4:BP4"/>
  </mergeCells>
  <conditionalFormatting sqref="E7:CF7 E31:CF31">
    <cfRule type="cellIs" dxfId="143" priority="32" operator="greaterThan">
      <formula>1</formula>
    </cfRule>
    <cfRule type="cellIs" dxfId="142" priority="33" operator="equal">
      <formula>1</formula>
    </cfRule>
    <cfRule type="cellIs" dxfId="141" priority="34" operator="equal">
      <formula>0</formula>
    </cfRule>
  </conditionalFormatting>
  <conditionalFormatting sqref="B8:B21">
    <cfRule type="cellIs" dxfId="140" priority="28" operator="equal">
      <formula>4</formula>
    </cfRule>
    <cfRule type="cellIs" dxfId="139" priority="29" operator="equal">
      <formula>3</formula>
    </cfRule>
    <cfRule type="cellIs" dxfId="138" priority="30" operator="equal">
      <formula>2</formula>
    </cfRule>
    <cfRule type="cellIs" dxfId="137" priority="31" operator="equal">
      <formula>1</formula>
    </cfRule>
  </conditionalFormatting>
  <conditionalFormatting sqref="B32:B45">
    <cfRule type="cellIs" dxfId="136" priority="24" operator="equal">
      <formula>4</formula>
    </cfRule>
    <cfRule type="cellIs" dxfId="135" priority="25" operator="equal">
      <formula>3</formula>
    </cfRule>
    <cfRule type="cellIs" dxfId="134" priority="26" operator="equal">
      <formula>2</formula>
    </cfRule>
    <cfRule type="cellIs" dxfId="133" priority="27" operator="equal">
      <formula>1</formula>
    </cfRule>
  </conditionalFormatting>
  <conditionalFormatting sqref="CG7:CJ7 CG31:CJ31">
    <cfRule type="cellIs" dxfId="132" priority="21" operator="greaterThan">
      <formula>1</formula>
    </cfRule>
    <cfRule type="cellIs" dxfId="131" priority="22" operator="equal">
      <formula>1</formula>
    </cfRule>
    <cfRule type="cellIs" dxfId="130" priority="23" operator="equal">
      <formula>0</formula>
    </cfRule>
  </conditionalFormatting>
  <conditionalFormatting sqref="CL7:CO7">
    <cfRule type="cellIs" dxfId="129" priority="18" operator="greaterThan">
      <formula>1</formula>
    </cfRule>
    <cfRule type="cellIs" dxfId="128" priority="19" operator="equal">
      <formula>1</formula>
    </cfRule>
    <cfRule type="cellIs" dxfId="127" priority="20" operator="equal">
      <formula>0</formula>
    </cfRule>
  </conditionalFormatting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DB48"/>
  <sheetViews>
    <sheetView topLeftCell="A31" workbookViewId="0">
      <selection activeCell="H21" sqref="H21"/>
    </sheetView>
  </sheetViews>
  <sheetFormatPr baseColWidth="10" defaultRowHeight="15"/>
  <cols>
    <col min="1" max="1" width="17" style="1" customWidth="1"/>
    <col min="2" max="2" width="8.85546875" style="1" bestFit="1" customWidth="1"/>
    <col min="3" max="3" width="11.42578125" style="1"/>
    <col min="4" max="4" width="10.42578125" style="1" customWidth="1"/>
    <col min="5" max="7" width="3.140625" style="1" bestFit="1" customWidth="1"/>
    <col min="8" max="8" width="3.140625" style="56" bestFit="1" customWidth="1"/>
    <col min="9" max="12" width="3.140625" style="1" bestFit="1" customWidth="1"/>
    <col min="13" max="29" width="3.140625" style="1" hidden="1" customWidth="1"/>
    <col min="30" max="84" width="3" style="1" hidden="1" customWidth="1"/>
    <col min="85" max="85" width="4" hidden="1" customWidth="1"/>
    <col min="86" max="86" width="4.140625" hidden="1" customWidth="1"/>
    <col min="87" max="87" width="4.28515625" hidden="1" customWidth="1"/>
    <col min="88" max="88" width="4.5703125" hidden="1" customWidth="1"/>
    <col min="89" max="89" width="6.28515625" hidden="1" customWidth="1"/>
    <col min="90" max="90" width="5.7109375" style="1" hidden="1" customWidth="1"/>
    <col min="91" max="91" width="6.7109375" style="1" hidden="1" customWidth="1"/>
    <col min="92" max="92" width="6.42578125" style="1" hidden="1" customWidth="1"/>
    <col min="93" max="93" width="6.28515625" style="1" hidden="1" customWidth="1"/>
    <col min="94" max="97" width="11.42578125" style="1"/>
    <col min="98" max="102" width="11.42578125" style="1" hidden="1" customWidth="1"/>
    <col min="103" max="103" width="11.42578125" hidden="1" customWidth="1"/>
    <col min="107" max="16384" width="11.42578125" style="1"/>
  </cols>
  <sheetData>
    <row r="1" spans="1:101" ht="18.75">
      <c r="A1" s="300" t="s">
        <v>134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</row>
    <row r="2" spans="1:101" ht="19.5" thickBot="1">
      <c r="A2" s="69"/>
      <c r="B2" s="210"/>
      <c r="C2" s="210"/>
      <c r="D2" s="210"/>
      <c r="E2" s="210"/>
      <c r="F2" s="210"/>
      <c r="G2" s="210"/>
      <c r="H2" s="210"/>
      <c r="I2" s="210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</row>
    <row r="3" spans="1:101" ht="19.5" thickBot="1">
      <c r="A3" s="291" t="s">
        <v>25</v>
      </c>
      <c r="B3" s="291" t="s">
        <v>56</v>
      </c>
      <c r="C3" s="294" t="s">
        <v>41</v>
      </c>
      <c r="D3" s="294" t="s">
        <v>51</v>
      </c>
      <c r="E3" s="314" t="s">
        <v>135</v>
      </c>
      <c r="F3" s="315"/>
      <c r="G3" s="315"/>
      <c r="H3" s="315"/>
      <c r="I3" s="315"/>
      <c r="J3" s="315"/>
      <c r="K3" s="315"/>
      <c r="L3" s="316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6"/>
      <c r="AK3" s="308" t="s">
        <v>77</v>
      </c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10"/>
      <c r="BQ3" s="308" t="s">
        <v>42</v>
      </c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10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</row>
    <row r="4" spans="1:101" ht="36" customHeight="1" thickBot="1">
      <c r="A4" s="292"/>
      <c r="B4" s="292"/>
      <c r="C4" s="295"/>
      <c r="D4" s="295"/>
      <c r="E4" s="317"/>
      <c r="F4" s="318"/>
      <c r="G4" s="318"/>
      <c r="H4" s="318"/>
      <c r="I4" s="318"/>
      <c r="J4" s="318"/>
      <c r="K4" s="318"/>
      <c r="L4" s="319"/>
      <c r="M4" s="228" t="s">
        <v>72</v>
      </c>
      <c r="N4" s="228"/>
      <c r="O4" s="228"/>
      <c r="P4" s="228"/>
      <c r="Q4" s="228"/>
      <c r="R4" s="228"/>
      <c r="S4" s="228"/>
      <c r="T4" s="229"/>
      <c r="U4" s="227" t="s">
        <v>73</v>
      </c>
      <c r="V4" s="228"/>
      <c r="W4" s="228"/>
      <c r="X4" s="228"/>
      <c r="Y4" s="228"/>
      <c r="Z4" s="228"/>
      <c r="AA4" s="228"/>
      <c r="AB4" s="229"/>
      <c r="AC4" s="227" t="s">
        <v>74</v>
      </c>
      <c r="AD4" s="228"/>
      <c r="AE4" s="228"/>
      <c r="AF4" s="228"/>
      <c r="AG4" s="228"/>
      <c r="AH4" s="228"/>
      <c r="AI4" s="228"/>
      <c r="AJ4" s="229"/>
      <c r="AK4" s="267" t="s">
        <v>20</v>
      </c>
      <c r="AL4" s="268"/>
      <c r="AM4" s="268"/>
      <c r="AN4" s="268"/>
      <c r="AO4" s="268"/>
      <c r="AP4" s="268"/>
      <c r="AQ4" s="268"/>
      <c r="AR4" s="269"/>
      <c r="AS4" s="267" t="s">
        <v>72</v>
      </c>
      <c r="AT4" s="268"/>
      <c r="AU4" s="268"/>
      <c r="AV4" s="268"/>
      <c r="AW4" s="268"/>
      <c r="AX4" s="268"/>
      <c r="AY4" s="268"/>
      <c r="AZ4" s="269"/>
      <c r="BA4" s="267" t="s">
        <v>73</v>
      </c>
      <c r="BB4" s="268"/>
      <c r="BC4" s="268"/>
      <c r="BD4" s="268"/>
      <c r="BE4" s="268"/>
      <c r="BF4" s="268"/>
      <c r="BG4" s="268"/>
      <c r="BH4" s="269"/>
      <c r="BI4" s="267" t="s">
        <v>74</v>
      </c>
      <c r="BJ4" s="268"/>
      <c r="BK4" s="268"/>
      <c r="BL4" s="268"/>
      <c r="BM4" s="268"/>
      <c r="BN4" s="268"/>
      <c r="BO4" s="268"/>
      <c r="BP4" s="269"/>
      <c r="BQ4" s="267" t="s">
        <v>20</v>
      </c>
      <c r="BR4" s="268"/>
      <c r="BS4" s="268"/>
      <c r="BT4" s="268"/>
      <c r="BU4" s="268"/>
      <c r="BV4" s="268"/>
      <c r="BW4" s="268"/>
      <c r="BX4" s="269"/>
      <c r="BY4" s="267" t="s">
        <v>78</v>
      </c>
      <c r="BZ4" s="268"/>
      <c r="CA4" s="268"/>
      <c r="CB4" s="268"/>
      <c r="CC4" s="268"/>
      <c r="CD4" s="268"/>
      <c r="CE4" s="268"/>
      <c r="CF4" s="269"/>
      <c r="CG4" s="270" t="s">
        <v>60</v>
      </c>
      <c r="CH4" s="271"/>
      <c r="CI4" s="271"/>
      <c r="CJ4" s="272"/>
      <c r="CK4" s="16"/>
      <c r="CL4" s="288" t="s">
        <v>62</v>
      </c>
      <c r="CM4" s="289"/>
      <c r="CN4" s="289"/>
      <c r="CO4" s="290"/>
      <c r="CP4" s="16"/>
      <c r="CQ4" s="16"/>
      <c r="CR4" s="16"/>
      <c r="CS4" s="16"/>
    </row>
    <row r="5" spans="1:101" ht="16.5" customHeight="1" thickBot="1">
      <c r="A5" s="292"/>
      <c r="B5" s="292"/>
      <c r="C5" s="295"/>
      <c r="D5" s="295"/>
      <c r="E5" s="270" t="s">
        <v>75</v>
      </c>
      <c r="F5" s="271"/>
      <c r="G5" s="271"/>
      <c r="H5" s="272"/>
      <c r="I5" s="270" t="s">
        <v>76</v>
      </c>
      <c r="J5" s="271"/>
      <c r="K5" s="271"/>
      <c r="L5" s="272"/>
      <c r="M5" s="270" t="s">
        <v>75</v>
      </c>
      <c r="N5" s="271"/>
      <c r="O5" s="271"/>
      <c r="P5" s="272"/>
      <c r="Q5" s="270" t="s">
        <v>76</v>
      </c>
      <c r="R5" s="271"/>
      <c r="S5" s="271"/>
      <c r="T5" s="272"/>
      <c r="U5" s="270" t="s">
        <v>75</v>
      </c>
      <c r="V5" s="271"/>
      <c r="W5" s="271"/>
      <c r="X5" s="272"/>
      <c r="Y5" s="270" t="s">
        <v>76</v>
      </c>
      <c r="Z5" s="271"/>
      <c r="AA5" s="271"/>
      <c r="AB5" s="272"/>
      <c r="AC5" s="270" t="s">
        <v>75</v>
      </c>
      <c r="AD5" s="271"/>
      <c r="AE5" s="271"/>
      <c r="AF5" s="272"/>
      <c r="AG5" s="270" t="s">
        <v>76</v>
      </c>
      <c r="AH5" s="271"/>
      <c r="AI5" s="271"/>
      <c r="AJ5" s="272"/>
      <c r="AK5" s="270" t="s">
        <v>75</v>
      </c>
      <c r="AL5" s="271"/>
      <c r="AM5" s="271"/>
      <c r="AN5" s="272"/>
      <c r="AO5" s="270" t="s">
        <v>76</v>
      </c>
      <c r="AP5" s="271"/>
      <c r="AQ5" s="271"/>
      <c r="AR5" s="272"/>
      <c r="AS5" s="270" t="s">
        <v>75</v>
      </c>
      <c r="AT5" s="271"/>
      <c r="AU5" s="271"/>
      <c r="AV5" s="272"/>
      <c r="AW5" s="270" t="s">
        <v>76</v>
      </c>
      <c r="AX5" s="271"/>
      <c r="AY5" s="271"/>
      <c r="AZ5" s="272"/>
      <c r="BA5" s="270" t="s">
        <v>75</v>
      </c>
      <c r="BB5" s="271"/>
      <c r="BC5" s="271"/>
      <c r="BD5" s="272"/>
      <c r="BE5" s="270" t="s">
        <v>76</v>
      </c>
      <c r="BF5" s="271"/>
      <c r="BG5" s="271"/>
      <c r="BH5" s="272"/>
      <c r="BI5" s="270" t="s">
        <v>75</v>
      </c>
      <c r="BJ5" s="271"/>
      <c r="BK5" s="271"/>
      <c r="BL5" s="272"/>
      <c r="BM5" s="270" t="s">
        <v>76</v>
      </c>
      <c r="BN5" s="271"/>
      <c r="BO5" s="271"/>
      <c r="BP5" s="272"/>
      <c r="BQ5" s="270" t="s">
        <v>75</v>
      </c>
      <c r="BR5" s="271"/>
      <c r="BS5" s="271"/>
      <c r="BT5" s="272"/>
      <c r="BU5" s="270" t="s">
        <v>76</v>
      </c>
      <c r="BV5" s="271"/>
      <c r="BW5" s="271"/>
      <c r="BX5" s="272"/>
      <c r="BY5" s="270" t="s">
        <v>75</v>
      </c>
      <c r="BZ5" s="271"/>
      <c r="CA5" s="271"/>
      <c r="CB5" s="272"/>
      <c r="CC5" s="270" t="s">
        <v>76</v>
      </c>
      <c r="CD5" s="271"/>
      <c r="CE5" s="271"/>
      <c r="CF5" s="272"/>
      <c r="CG5" s="270" t="s">
        <v>80</v>
      </c>
      <c r="CH5" s="271"/>
      <c r="CI5" s="271"/>
      <c r="CJ5" s="272"/>
      <c r="CK5" s="16"/>
      <c r="CL5" s="288" t="s">
        <v>79</v>
      </c>
      <c r="CM5" s="289"/>
      <c r="CN5" s="289"/>
      <c r="CO5" s="290"/>
      <c r="CP5" s="16"/>
      <c r="CQ5" s="16"/>
      <c r="CR5" s="16"/>
      <c r="CS5" s="16"/>
      <c r="CT5" s="60" t="s">
        <v>52</v>
      </c>
      <c r="CU5" s="61" t="s">
        <v>53</v>
      </c>
      <c r="CV5" s="61" t="s">
        <v>54</v>
      </c>
      <c r="CW5" s="62" t="s">
        <v>55</v>
      </c>
    </row>
    <row r="6" spans="1:101" ht="15.75" thickBot="1">
      <c r="A6" s="292"/>
      <c r="B6" s="292"/>
      <c r="C6" s="295"/>
      <c r="D6" s="295"/>
      <c r="E6" s="78" t="s">
        <v>43</v>
      </c>
      <c r="F6" s="79" t="s">
        <v>44</v>
      </c>
      <c r="G6" s="79" t="s">
        <v>45</v>
      </c>
      <c r="H6" s="80" t="s">
        <v>18</v>
      </c>
      <c r="I6" s="81" t="s">
        <v>43</v>
      </c>
      <c r="J6" s="82" t="s">
        <v>44</v>
      </c>
      <c r="K6" s="82" t="s">
        <v>45</v>
      </c>
      <c r="L6" s="83" t="s">
        <v>18</v>
      </c>
      <c r="M6" s="81" t="s">
        <v>43</v>
      </c>
      <c r="N6" s="82" t="s">
        <v>44</v>
      </c>
      <c r="O6" s="82" t="s">
        <v>45</v>
      </c>
      <c r="P6" s="83" t="s">
        <v>18</v>
      </c>
      <c r="Q6" s="81" t="s">
        <v>43</v>
      </c>
      <c r="R6" s="82" t="s">
        <v>44</v>
      </c>
      <c r="S6" s="82" t="s">
        <v>45</v>
      </c>
      <c r="T6" s="83" t="s">
        <v>18</v>
      </c>
      <c r="U6" s="81" t="s">
        <v>43</v>
      </c>
      <c r="V6" s="82" t="s">
        <v>44</v>
      </c>
      <c r="W6" s="82" t="s">
        <v>45</v>
      </c>
      <c r="X6" s="83" t="s">
        <v>18</v>
      </c>
      <c r="Y6" s="81" t="s">
        <v>43</v>
      </c>
      <c r="Z6" s="82" t="s">
        <v>44</v>
      </c>
      <c r="AA6" s="82" t="s">
        <v>45</v>
      </c>
      <c r="AB6" s="83" t="s">
        <v>18</v>
      </c>
      <c r="AC6" s="81" t="s">
        <v>43</v>
      </c>
      <c r="AD6" s="82" t="s">
        <v>44</v>
      </c>
      <c r="AE6" s="82" t="s">
        <v>45</v>
      </c>
      <c r="AF6" s="83" t="s">
        <v>18</v>
      </c>
      <c r="AG6" s="81" t="s">
        <v>43</v>
      </c>
      <c r="AH6" s="82" t="s">
        <v>44</v>
      </c>
      <c r="AI6" s="82" t="s">
        <v>45</v>
      </c>
      <c r="AJ6" s="83" t="s">
        <v>18</v>
      </c>
      <c r="AK6" s="78" t="s">
        <v>43</v>
      </c>
      <c r="AL6" s="79" t="s">
        <v>44</v>
      </c>
      <c r="AM6" s="79" t="s">
        <v>45</v>
      </c>
      <c r="AN6" s="80" t="s">
        <v>18</v>
      </c>
      <c r="AO6" s="81" t="s">
        <v>43</v>
      </c>
      <c r="AP6" s="82" t="s">
        <v>44</v>
      </c>
      <c r="AQ6" s="82" t="s">
        <v>45</v>
      </c>
      <c r="AR6" s="83" t="s">
        <v>18</v>
      </c>
      <c r="AS6" s="81" t="s">
        <v>43</v>
      </c>
      <c r="AT6" s="82" t="s">
        <v>44</v>
      </c>
      <c r="AU6" s="82" t="s">
        <v>45</v>
      </c>
      <c r="AV6" s="83" t="s">
        <v>18</v>
      </c>
      <c r="AW6" s="81" t="s">
        <v>43</v>
      </c>
      <c r="AX6" s="82" t="s">
        <v>44</v>
      </c>
      <c r="AY6" s="82" t="s">
        <v>45</v>
      </c>
      <c r="AZ6" s="83" t="s">
        <v>18</v>
      </c>
      <c r="BA6" s="81" t="s">
        <v>43</v>
      </c>
      <c r="BB6" s="82" t="s">
        <v>44</v>
      </c>
      <c r="BC6" s="82" t="s">
        <v>45</v>
      </c>
      <c r="BD6" s="83" t="s">
        <v>18</v>
      </c>
      <c r="BE6" s="81" t="s">
        <v>43</v>
      </c>
      <c r="BF6" s="82" t="s">
        <v>44</v>
      </c>
      <c r="BG6" s="82" t="s">
        <v>45</v>
      </c>
      <c r="BH6" s="83" t="s">
        <v>18</v>
      </c>
      <c r="BI6" s="81" t="s">
        <v>43</v>
      </c>
      <c r="BJ6" s="82" t="s">
        <v>44</v>
      </c>
      <c r="BK6" s="82" t="s">
        <v>45</v>
      </c>
      <c r="BL6" s="83" t="s">
        <v>18</v>
      </c>
      <c r="BM6" s="81" t="s">
        <v>43</v>
      </c>
      <c r="BN6" s="82" t="s">
        <v>44</v>
      </c>
      <c r="BO6" s="82" t="s">
        <v>45</v>
      </c>
      <c r="BP6" s="83" t="s">
        <v>18</v>
      </c>
      <c r="BQ6" s="78" t="s">
        <v>43</v>
      </c>
      <c r="BR6" s="79" t="s">
        <v>44</v>
      </c>
      <c r="BS6" s="79" t="s">
        <v>45</v>
      </c>
      <c r="BT6" s="80" t="s">
        <v>18</v>
      </c>
      <c r="BU6" s="81" t="s">
        <v>43</v>
      </c>
      <c r="BV6" s="82" t="s">
        <v>44</v>
      </c>
      <c r="BW6" s="82" t="s">
        <v>45</v>
      </c>
      <c r="BX6" s="83" t="s">
        <v>18</v>
      </c>
      <c r="BY6" s="81" t="s">
        <v>43</v>
      </c>
      <c r="BZ6" s="82" t="s">
        <v>44</v>
      </c>
      <c r="CA6" s="82" t="s">
        <v>45</v>
      </c>
      <c r="CB6" s="83" t="s">
        <v>18</v>
      </c>
      <c r="CC6" s="81" t="s">
        <v>43</v>
      </c>
      <c r="CD6" s="82" t="s">
        <v>44</v>
      </c>
      <c r="CE6" s="82" t="s">
        <v>45</v>
      </c>
      <c r="CF6" s="83" t="s">
        <v>18</v>
      </c>
      <c r="CG6" s="81" t="s">
        <v>43</v>
      </c>
      <c r="CH6" s="82" t="s">
        <v>44</v>
      </c>
      <c r="CI6" s="82" t="s">
        <v>45</v>
      </c>
      <c r="CJ6" s="83" t="s">
        <v>18</v>
      </c>
      <c r="CK6" s="16"/>
      <c r="CL6" s="110" t="s">
        <v>43</v>
      </c>
      <c r="CM6" s="110" t="s">
        <v>44</v>
      </c>
      <c r="CN6" s="110" t="s">
        <v>45</v>
      </c>
      <c r="CO6" s="110" t="s">
        <v>18</v>
      </c>
      <c r="CP6" s="16"/>
      <c r="CQ6" s="16"/>
      <c r="CR6" s="16"/>
      <c r="CS6" s="16"/>
      <c r="CT6" s="37">
        <v>1</v>
      </c>
      <c r="CU6" s="37">
        <v>2</v>
      </c>
      <c r="CV6" s="37">
        <v>3</v>
      </c>
      <c r="CW6" s="207">
        <v>4</v>
      </c>
    </row>
    <row r="7" spans="1:101" ht="15.75" thickBot="1">
      <c r="A7" s="293"/>
      <c r="B7" s="293"/>
      <c r="C7" s="296"/>
      <c r="D7" s="296"/>
      <c r="E7" s="112">
        <f t="shared" ref="E7:AJ7" si="0">SUM(E8:E21)</f>
        <v>1</v>
      </c>
      <c r="F7" s="111">
        <f t="shared" si="0"/>
        <v>1</v>
      </c>
      <c r="G7" s="111">
        <f t="shared" si="0"/>
        <v>1</v>
      </c>
      <c r="H7" s="111">
        <f t="shared" si="0"/>
        <v>1</v>
      </c>
      <c r="I7" s="111">
        <f t="shared" si="0"/>
        <v>0</v>
      </c>
      <c r="J7" s="111">
        <f t="shared" si="0"/>
        <v>0</v>
      </c>
      <c r="K7" s="111">
        <f t="shared" si="0"/>
        <v>0</v>
      </c>
      <c r="L7" s="111">
        <f t="shared" si="0"/>
        <v>0</v>
      </c>
      <c r="M7" s="111">
        <f t="shared" si="0"/>
        <v>0</v>
      </c>
      <c r="N7" s="111">
        <f t="shared" si="0"/>
        <v>0</v>
      </c>
      <c r="O7" s="111">
        <f t="shared" si="0"/>
        <v>0</v>
      </c>
      <c r="P7" s="111">
        <f t="shared" si="0"/>
        <v>0</v>
      </c>
      <c r="Q7" s="111">
        <f t="shared" si="0"/>
        <v>0</v>
      </c>
      <c r="R7" s="111">
        <f t="shared" si="0"/>
        <v>0</v>
      </c>
      <c r="S7" s="111">
        <f t="shared" si="0"/>
        <v>0</v>
      </c>
      <c r="T7" s="111">
        <f t="shared" si="0"/>
        <v>0</v>
      </c>
      <c r="U7" s="111">
        <f t="shared" si="0"/>
        <v>0</v>
      </c>
      <c r="V7" s="111">
        <f t="shared" si="0"/>
        <v>0</v>
      </c>
      <c r="W7" s="111">
        <f t="shared" si="0"/>
        <v>0</v>
      </c>
      <c r="X7" s="111">
        <f t="shared" si="0"/>
        <v>0</v>
      </c>
      <c r="Y7" s="111">
        <f t="shared" si="0"/>
        <v>0</v>
      </c>
      <c r="Z7" s="111">
        <f t="shared" si="0"/>
        <v>0</v>
      </c>
      <c r="AA7" s="111">
        <f t="shared" si="0"/>
        <v>0</v>
      </c>
      <c r="AB7" s="111">
        <f t="shared" si="0"/>
        <v>0</v>
      </c>
      <c r="AC7" s="111">
        <f t="shared" si="0"/>
        <v>0</v>
      </c>
      <c r="AD7" s="111">
        <f t="shared" si="0"/>
        <v>0</v>
      </c>
      <c r="AE7" s="111">
        <f t="shared" si="0"/>
        <v>0</v>
      </c>
      <c r="AF7" s="111">
        <f t="shared" si="0"/>
        <v>0</v>
      </c>
      <c r="AG7" s="111">
        <f t="shared" si="0"/>
        <v>0</v>
      </c>
      <c r="AH7" s="111">
        <f t="shared" si="0"/>
        <v>0</v>
      </c>
      <c r="AI7" s="111">
        <f t="shared" si="0"/>
        <v>0</v>
      </c>
      <c r="AJ7" s="111">
        <f t="shared" si="0"/>
        <v>0</v>
      </c>
      <c r="AK7" s="111">
        <f t="shared" ref="AK7:CF7" si="1">SUM(AK8:AK21)</f>
        <v>0</v>
      </c>
      <c r="AL7" s="111">
        <f t="shared" si="1"/>
        <v>0</v>
      </c>
      <c r="AM7" s="111">
        <f t="shared" si="1"/>
        <v>0</v>
      </c>
      <c r="AN7" s="111">
        <f t="shared" si="1"/>
        <v>0</v>
      </c>
      <c r="AO7" s="111">
        <f t="shared" si="1"/>
        <v>0</v>
      </c>
      <c r="AP7" s="111">
        <f t="shared" si="1"/>
        <v>0</v>
      </c>
      <c r="AQ7" s="111">
        <f t="shared" si="1"/>
        <v>0</v>
      </c>
      <c r="AR7" s="111">
        <f t="shared" si="1"/>
        <v>0</v>
      </c>
      <c r="AS7" s="111">
        <f t="shared" si="1"/>
        <v>0</v>
      </c>
      <c r="AT7" s="111">
        <f t="shared" si="1"/>
        <v>0</v>
      </c>
      <c r="AU7" s="111">
        <f t="shared" si="1"/>
        <v>0</v>
      </c>
      <c r="AV7" s="111">
        <f t="shared" si="1"/>
        <v>0</v>
      </c>
      <c r="AW7" s="111">
        <f t="shared" si="1"/>
        <v>0</v>
      </c>
      <c r="AX7" s="111">
        <f t="shared" si="1"/>
        <v>0</v>
      </c>
      <c r="AY7" s="111">
        <f t="shared" si="1"/>
        <v>0</v>
      </c>
      <c r="AZ7" s="111">
        <f t="shared" si="1"/>
        <v>0</v>
      </c>
      <c r="BA7" s="111">
        <f t="shared" si="1"/>
        <v>0</v>
      </c>
      <c r="BB7" s="111">
        <f t="shared" si="1"/>
        <v>0</v>
      </c>
      <c r="BC7" s="111">
        <f t="shared" si="1"/>
        <v>0</v>
      </c>
      <c r="BD7" s="111">
        <f t="shared" si="1"/>
        <v>0</v>
      </c>
      <c r="BE7" s="111">
        <f t="shared" si="1"/>
        <v>0</v>
      </c>
      <c r="BF7" s="111">
        <f t="shared" si="1"/>
        <v>0</v>
      </c>
      <c r="BG7" s="111">
        <f t="shared" si="1"/>
        <v>0</v>
      </c>
      <c r="BH7" s="111">
        <f t="shared" si="1"/>
        <v>0</v>
      </c>
      <c r="BI7" s="111">
        <f t="shared" si="1"/>
        <v>0</v>
      </c>
      <c r="BJ7" s="111">
        <f t="shared" si="1"/>
        <v>0</v>
      </c>
      <c r="BK7" s="111">
        <f t="shared" si="1"/>
        <v>0</v>
      </c>
      <c r="BL7" s="111">
        <f t="shared" si="1"/>
        <v>0</v>
      </c>
      <c r="BM7" s="111">
        <f t="shared" si="1"/>
        <v>0</v>
      </c>
      <c r="BN7" s="111">
        <f t="shared" si="1"/>
        <v>0</v>
      </c>
      <c r="BO7" s="111">
        <f t="shared" si="1"/>
        <v>0</v>
      </c>
      <c r="BP7" s="111">
        <f t="shared" si="1"/>
        <v>0</v>
      </c>
      <c r="BQ7" s="111">
        <f t="shared" si="1"/>
        <v>0</v>
      </c>
      <c r="BR7" s="111">
        <f t="shared" si="1"/>
        <v>0</v>
      </c>
      <c r="BS7" s="111">
        <f t="shared" si="1"/>
        <v>0</v>
      </c>
      <c r="BT7" s="111">
        <f t="shared" si="1"/>
        <v>0</v>
      </c>
      <c r="BU7" s="111">
        <f t="shared" si="1"/>
        <v>0</v>
      </c>
      <c r="BV7" s="111">
        <f t="shared" si="1"/>
        <v>0</v>
      </c>
      <c r="BW7" s="111">
        <f t="shared" si="1"/>
        <v>0</v>
      </c>
      <c r="BX7" s="111">
        <f t="shared" si="1"/>
        <v>0</v>
      </c>
      <c r="BY7" s="111">
        <f t="shared" si="1"/>
        <v>0</v>
      </c>
      <c r="BZ7" s="111">
        <f t="shared" si="1"/>
        <v>0</v>
      </c>
      <c r="CA7" s="111">
        <f t="shared" si="1"/>
        <v>0</v>
      </c>
      <c r="CB7" s="111">
        <f t="shared" si="1"/>
        <v>0</v>
      </c>
      <c r="CC7" s="111">
        <f t="shared" si="1"/>
        <v>0</v>
      </c>
      <c r="CD7" s="111">
        <f t="shared" si="1"/>
        <v>0</v>
      </c>
      <c r="CE7" s="111">
        <f t="shared" si="1"/>
        <v>0</v>
      </c>
      <c r="CF7" s="111">
        <f t="shared" si="1"/>
        <v>0</v>
      </c>
      <c r="CG7" s="111">
        <f>SUM(CG8:CG21)</f>
        <v>0</v>
      </c>
      <c r="CH7" s="111">
        <f>SUM(CH8:CH21)</f>
        <v>0</v>
      </c>
      <c r="CI7" s="111">
        <f>SUM(CI8:CI21)</f>
        <v>0</v>
      </c>
      <c r="CJ7" s="111">
        <f>SUM(CJ8:CJ21)</f>
        <v>0</v>
      </c>
      <c r="CK7" s="16"/>
      <c r="CL7" s="50">
        <f>SUM(CL8:CL21)</f>
        <v>0</v>
      </c>
      <c r="CM7" s="50">
        <f>SUM(CM8:CM21)</f>
        <v>0</v>
      </c>
      <c r="CN7" s="50">
        <f>SUM(CN8:CN21)</f>
        <v>0</v>
      </c>
      <c r="CO7" s="50">
        <f>SUM(CO8:CO21)</f>
        <v>0</v>
      </c>
      <c r="CP7" s="16"/>
      <c r="CQ7" s="16"/>
      <c r="CR7" s="16"/>
      <c r="CS7" s="16"/>
      <c r="CT7" s="37"/>
      <c r="CU7" s="37"/>
      <c r="CV7" s="37"/>
      <c r="CW7" s="207"/>
    </row>
    <row r="8" spans="1:101" ht="19.5" thickBot="1">
      <c r="A8" s="64" t="s">
        <v>26</v>
      </c>
      <c r="B8" s="152">
        <f t="shared" ref="B8:B21" si="2">IF($CX$21&gt;0,RANK($D8,$D$8:$D$21,),"")</f>
        <v>1</v>
      </c>
      <c r="C8" s="36">
        <f>(IF(D8&gt;0,1,0))*((IF(B8=1,10,0))+(IF(B8=2,6,0))+(IF(B8=3,3,0))+(IF(B8=4,1,0)))</f>
        <v>10</v>
      </c>
      <c r="D8" s="63">
        <f t="shared" ref="D8:D21" si="3">SUM(CT8:CW8)</f>
        <v>10</v>
      </c>
      <c r="E8" s="11">
        <v>1</v>
      </c>
      <c r="F8" s="12"/>
      <c r="G8" s="12"/>
      <c r="H8" s="51"/>
      <c r="I8" s="11"/>
      <c r="J8" s="12"/>
      <c r="K8" s="12"/>
      <c r="L8" s="51"/>
      <c r="M8" s="11"/>
      <c r="N8" s="12"/>
      <c r="O8" s="12"/>
      <c r="P8" s="51"/>
      <c r="Q8" s="11"/>
      <c r="R8" s="12"/>
      <c r="S8" s="12"/>
      <c r="T8" s="51"/>
      <c r="U8" s="11"/>
      <c r="V8" s="12"/>
      <c r="W8" s="12"/>
      <c r="X8" s="51"/>
      <c r="Y8" s="11"/>
      <c r="Z8" s="12"/>
      <c r="AA8" s="12"/>
      <c r="AB8" s="51"/>
      <c r="AC8" s="11"/>
      <c r="AD8" s="12"/>
      <c r="AE8" s="12"/>
      <c r="AF8" s="51"/>
      <c r="AG8" s="11"/>
      <c r="AH8" s="12"/>
      <c r="AI8" s="12"/>
      <c r="AJ8" s="51"/>
      <c r="AK8" s="11"/>
      <c r="AL8" s="12"/>
      <c r="AM8" s="12"/>
      <c r="AN8" s="51"/>
      <c r="AO8" s="11"/>
      <c r="AP8" s="12"/>
      <c r="AQ8" s="12"/>
      <c r="AR8" s="51"/>
      <c r="AS8" s="11"/>
      <c r="AT8" s="12"/>
      <c r="AU8" s="12"/>
      <c r="AV8" s="51"/>
      <c r="AW8" s="11"/>
      <c r="AX8" s="12"/>
      <c r="AY8" s="12"/>
      <c r="AZ8" s="51"/>
      <c r="BA8" s="11"/>
      <c r="BB8" s="12"/>
      <c r="BC8" s="12"/>
      <c r="BD8" s="51"/>
      <c r="BE8" s="11"/>
      <c r="BF8" s="12"/>
      <c r="BG8" s="12"/>
      <c r="BH8" s="51"/>
      <c r="BI8" s="11"/>
      <c r="BJ8" s="12"/>
      <c r="BK8" s="12"/>
      <c r="BL8" s="51"/>
      <c r="BM8" s="11"/>
      <c r="BN8" s="12"/>
      <c r="BO8" s="12"/>
      <c r="BP8" s="51"/>
      <c r="BQ8" s="11"/>
      <c r="BR8" s="12"/>
      <c r="BS8" s="12"/>
      <c r="BT8" s="51"/>
      <c r="BU8" s="11"/>
      <c r="BV8" s="12"/>
      <c r="BW8" s="12"/>
      <c r="BX8" s="51"/>
      <c r="BY8" s="11"/>
      <c r="BZ8" s="12"/>
      <c r="CA8" s="12"/>
      <c r="CB8" s="51"/>
      <c r="CC8" s="11"/>
      <c r="CD8" s="12"/>
      <c r="CE8" s="12"/>
      <c r="CF8" s="51"/>
      <c r="CG8" s="11"/>
      <c r="CH8" s="12"/>
      <c r="CI8" s="12"/>
      <c r="CJ8" s="51"/>
      <c r="CK8" s="16"/>
      <c r="CL8" s="11"/>
      <c r="CM8" s="12"/>
      <c r="CN8" s="12"/>
      <c r="CO8" s="51"/>
      <c r="CP8" s="16"/>
      <c r="CQ8" s="16"/>
      <c r="CR8" s="16"/>
      <c r="CS8" s="16"/>
      <c r="CT8" s="52">
        <f t="shared" ref="CT8:CT21" si="4">(SUM(E8,I8,M8,Q8,U8,Y8,AC8,AG8,AK8,AO8,AS8,AW8,BA8,BE8,BI8,BM8,BQ8,BU8,BY8,CC8,CG8)*10)+((CL8/2)*10)</f>
        <v>10</v>
      </c>
      <c r="CU8" s="53">
        <f t="shared" ref="CU8:CU21" si="5">(SUM(F8,J8,N8,R8,V8,Z8,AD8,AH8,AL8,AP8,AT8,AX8,BB8,BF8,BJ8,BN8,BR8,BV8,BZ8,CD8,CH8)*(6))+((CM8/2)*6)</f>
        <v>0</v>
      </c>
      <c r="CV8" s="53">
        <f t="shared" ref="CV8:CV21" si="6">(SUM(G8,K8,O8,S8,W8,AA8,AE8,AI8,AM8,AQ8,AU8,AY8,BC8,BG8,BK8,BO8,BS8,BW8,CA8,CE8,CI8)*3)+((CN8/2)*3)</f>
        <v>0</v>
      </c>
      <c r="CW8" s="57">
        <f t="shared" ref="CW8:CW21" si="7">(SUM(H8,L8,P8,T8,X8,AB8,AF8,AJ8,AN8,AR8,AV8,AZ8,BD8,BH8,BL8,BP8,BT8,BX8,,CB8,CF8,CJ8))+(CO8/2)</f>
        <v>0</v>
      </c>
    </row>
    <row r="9" spans="1:101" ht="19.5" thickBot="1">
      <c r="A9" s="73" t="s">
        <v>27</v>
      </c>
      <c r="B9" s="67">
        <f t="shared" si="2"/>
        <v>5</v>
      </c>
      <c r="C9" s="68">
        <f t="shared" ref="C9:C21" si="8">(IF(D9&gt;0,1,0))*((IF(B9=1,10,0))+(IF(B9=2,6,0))+(IF(B9=3,3,0))+(IF(B9=4,1,0)))</f>
        <v>0</v>
      </c>
      <c r="D9" s="69">
        <f t="shared" si="3"/>
        <v>0</v>
      </c>
      <c r="E9" s="74"/>
      <c r="F9" s="75"/>
      <c r="G9" s="75"/>
      <c r="H9" s="76"/>
      <c r="I9" s="74"/>
      <c r="J9" s="75"/>
      <c r="K9" s="75"/>
      <c r="L9" s="76"/>
      <c r="M9" s="74"/>
      <c r="N9" s="75"/>
      <c r="O9" s="75"/>
      <c r="P9" s="76"/>
      <c r="Q9" s="74"/>
      <c r="R9" s="75"/>
      <c r="S9" s="75"/>
      <c r="T9" s="76"/>
      <c r="U9" s="74"/>
      <c r="V9" s="75"/>
      <c r="W9" s="75"/>
      <c r="X9" s="76"/>
      <c r="Y9" s="74"/>
      <c r="Z9" s="75"/>
      <c r="AA9" s="75"/>
      <c r="AB9" s="76"/>
      <c r="AC9" s="74"/>
      <c r="AD9" s="75"/>
      <c r="AE9" s="75"/>
      <c r="AF9" s="76"/>
      <c r="AG9" s="74"/>
      <c r="AH9" s="75"/>
      <c r="AI9" s="75"/>
      <c r="AJ9" s="76"/>
      <c r="AK9" s="74"/>
      <c r="AL9" s="75"/>
      <c r="AM9" s="75"/>
      <c r="AN9" s="76"/>
      <c r="AO9" s="74"/>
      <c r="AP9" s="75"/>
      <c r="AQ9" s="75"/>
      <c r="AR9" s="76"/>
      <c r="AS9" s="74"/>
      <c r="AT9" s="75"/>
      <c r="AU9" s="75"/>
      <c r="AV9" s="76"/>
      <c r="AW9" s="74"/>
      <c r="AX9" s="75"/>
      <c r="AY9" s="75"/>
      <c r="AZ9" s="76"/>
      <c r="BA9" s="74"/>
      <c r="BB9" s="75"/>
      <c r="BC9" s="75"/>
      <c r="BD9" s="76"/>
      <c r="BE9" s="74"/>
      <c r="BF9" s="75"/>
      <c r="BG9" s="75"/>
      <c r="BH9" s="76"/>
      <c r="BI9" s="74"/>
      <c r="BJ9" s="75"/>
      <c r="BK9" s="75"/>
      <c r="BL9" s="76"/>
      <c r="BM9" s="74"/>
      <c r="BN9" s="75"/>
      <c r="BO9" s="75"/>
      <c r="BP9" s="76"/>
      <c r="BQ9" s="74"/>
      <c r="BR9" s="75"/>
      <c r="BS9" s="75"/>
      <c r="BT9" s="76"/>
      <c r="BU9" s="74"/>
      <c r="BV9" s="75"/>
      <c r="BW9" s="75"/>
      <c r="BX9" s="76"/>
      <c r="BY9" s="74"/>
      <c r="BZ9" s="75"/>
      <c r="CA9" s="75"/>
      <c r="CB9" s="76"/>
      <c r="CC9" s="74"/>
      <c r="CD9" s="75"/>
      <c r="CE9" s="75"/>
      <c r="CF9" s="76"/>
      <c r="CG9" s="74"/>
      <c r="CH9" s="75"/>
      <c r="CI9" s="75"/>
      <c r="CJ9" s="76"/>
      <c r="CK9" s="16"/>
      <c r="CL9" s="107"/>
      <c r="CM9" s="108"/>
      <c r="CN9" s="108"/>
      <c r="CO9" s="109"/>
      <c r="CP9" s="16"/>
      <c r="CQ9" s="16"/>
      <c r="CR9" s="16"/>
      <c r="CS9" s="16"/>
      <c r="CT9" s="52">
        <f t="shared" si="4"/>
        <v>0</v>
      </c>
      <c r="CU9" s="53">
        <f t="shared" si="5"/>
        <v>0</v>
      </c>
      <c r="CV9" s="53">
        <f t="shared" si="6"/>
        <v>0</v>
      </c>
      <c r="CW9" s="57">
        <f t="shared" si="7"/>
        <v>0</v>
      </c>
    </row>
    <row r="10" spans="1:101" ht="19.5" thickBot="1">
      <c r="A10" s="64" t="s">
        <v>28</v>
      </c>
      <c r="B10" s="152">
        <f t="shared" si="2"/>
        <v>5</v>
      </c>
      <c r="C10" s="36">
        <f t="shared" si="8"/>
        <v>0</v>
      </c>
      <c r="D10" s="63">
        <f t="shared" si="3"/>
        <v>0</v>
      </c>
      <c r="E10" s="11"/>
      <c r="F10" s="12"/>
      <c r="G10" s="12"/>
      <c r="H10" s="51"/>
      <c r="I10" s="11"/>
      <c r="J10" s="12"/>
      <c r="K10" s="12"/>
      <c r="L10" s="51"/>
      <c r="M10" s="11"/>
      <c r="N10" s="12"/>
      <c r="O10" s="12"/>
      <c r="P10" s="51"/>
      <c r="Q10" s="11"/>
      <c r="R10" s="12"/>
      <c r="S10" s="12"/>
      <c r="T10" s="51"/>
      <c r="U10" s="11"/>
      <c r="V10" s="12"/>
      <c r="W10" s="12"/>
      <c r="X10" s="51"/>
      <c r="Y10" s="11"/>
      <c r="Z10" s="12"/>
      <c r="AA10" s="12"/>
      <c r="AB10" s="51"/>
      <c r="AC10" s="11"/>
      <c r="AD10" s="12"/>
      <c r="AE10" s="12"/>
      <c r="AF10" s="51"/>
      <c r="AG10" s="11"/>
      <c r="AH10" s="12"/>
      <c r="AI10" s="12"/>
      <c r="AJ10" s="51"/>
      <c r="AK10" s="11"/>
      <c r="AL10" s="12"/>
      <c r="AM10" s="12"/>
      <c r="AN10" s="51"/>
      <c r="AO10" s="11"/>
      <c r="AP10" s="12"/>
      <c r="AQ10" s="12"/>
      <c r="AR10" s="51"/>
      <c r="AS10" s="11"/>
      <c r="AT10" s="12"/>
      <c r="AU10" s="12"/>
      <c r="AV10" s="51"/>
      <c r="AW10" s="11"/>
      <c r="AX10" s="12"/>
      <c r="AY10" s="12"/>
      <c r="AZ10" s="51"/>
      <c r="BA10" s="11"/>
      <c r="BB10" s="12"/>
      <c r="BC10" s="12"/>
      <c r="BD10" s="51"/>
      <c r="BE10" s="11"/>
      <c r="BF10" s="12"/>
      <c r="BG10" s="12"/>
      <c r="BH10" s="51"/>
      <c r="BI10" s="11"/>
      <c r="BJ10" s="12"/>
      <c r="BK10" s="12"/>
      <c r="BL10" s="51"/>
      <c r="BM10" s="11"/>
      <c r="BN10" s="12"/>
      <c r="BO10" s="12"/>
      <c r="BP10" s="51"/>
      <c r="BQ10" s="11"/>
      <c r="BR10" s="12"/>
      <c r="BS10" s="12"/>
      <c r="BT10" s="51"/>
      <c r="BU10" s="11"/>
      <c r="BV10" s="12"/>
      <c r="BW10" s="12"/>
      <c r="BX10" s="51"/>
      <c r="BY10" s="11"/>
      <c r="BZ10" s="12"/>
      <c r="CA10" s="12"/>
      <c r="CB10" s="51"/>
      <c r="CC10" s="11"/>
      <c r="CD10" s="12"/>
      <c r="CE10" s="12"/>
      <c r="CF10" s="51"/>
      <c r="CG10" s="11"/>
      <c r="CH10" s="12"/>
      <c r="CI10" s="12"/>
      <c r="CJ10" s="51"/>
      <c r="CK10" s="16"/>
      <c r="CL10" s="11"/>
      <c r="CM10" s="12"/>
      <c r="CN10" s="12"/>
      <c r="CO10" s="51"/>
      <c r="CP10" s="16"/>
      <c r="CQ10" s="16"/>
      <c r="CR10" s="16"/>
      <c r="CS10" s="16"/>
      <c r="CT10" s="52">
        <f t="shared" si="4"/>
        <v>0</v>
      </c>
      <c r="CU10" s="53">
        <f t="shared" si="5"/>
        <v>0</v>
      </c>
      <c r="CV10" s="53">
        <f t="shared" si="6"/>
        <v>0</v>
      </c>
      <c r="CW10" s="57">
        <f t="shared" si="7"/>
        <v>0</v>
      </c>
    </row>
    <row r="11" spans="1:101" ht="19.5" thickBot="1">
      <c r="A11" s="73" t="s">
        <v>29</v>
      </c>
      <c r="B11" s="67">
        <f t="shared" si="2"/>
        <v>3</v>
      </c>
      <c r="C11" s="68">
        <f t="shared" si="8"/>
        <v>3</v>
      </c>
      <c r="D11" s="69">
        <f t="shared" si="3"/>
        <v>3</v>
      </c>
      <c r="E11" s="74"/>
      <c r="F11" s="75"/>
      <c r="G11" s="75">
        <v>1</v>
      </c>
      <c r="H11" s="76"/>
      <c r="I11" s="74"/>
      <c r="J11" s="75"/>
      <c r="K11" s="75"/>
      <c r="L11" s="76"/>
      <c r="M11" s="74"/>
      <c r="N11" s="75"/>
      <c r="O11" s="75"/>
      <c r="P11" s="76"/>
      <c r="Q11" s="74"/>
      <c r="R11" s="75"/>
      <c r="S11" s="75"/>
      <c r="T11" s="76"/>
      <c r="U11" s="74"/>
      <c r="V11" s="75"/>
      <c r="W11" s="75"/>
      <c r="X11" s="76"/>
      <c r="Y11" s="74"/>
      <c r="Z11" s="75"/>
      <c r="AA11" s="75"/>
      <c r="AB11" s="76"/>
      <c r="AC11" s="74"/>
      <c r="AD11" s="75"/>
      <c r="AE11" s="75"/>
      <c r="AF11" s="76"/>
      <c r="AG11" s="74"/>
      <c r="AH11" s="75"/>
      <c r="AI11" s="75"/>
      <c r="AJ11" s="76"/>
      <c r="AK11" s="74"/>
      <c r="AL11" s="75"/>
      <c r="AM11" s="75"/>
      <c r="AN11" s="76"/>
      <c r="AO11" s="74"/>
      <c r="AP11" s="75"/>
      <c r="AQ11" s="75"/>
      <c r="AR11" s="76"/>
      <c r="AS11" s="74"/>
      <c r="AT11" s="75"/>
      <c r="AU11" s="75"/>
      <c r="AV11" s="76"/>
      <c r="AW11" s="74"/>
      <c r="AX11" s="75"/>
      <c r="AY11" s="75"/>
      <c r="AZ11" s="76"/>
      <c r="BA11" s="74"/>
      <c r="BB11" s="75"/>
      <c r="BC11" s="75"/>
      <c r="BD11" s="76"/>
      <c r="BE11" s="74"/>
      <c r="BF11" s="75"/>
      <c r="BG11" s="75"/>
      <c r="BH11" s="76"/>
      <c r="BI11" s="74"/>
      <c r="BJ11" s="75"/>
      <c r="BK11" s="75"/>
      <c r="BL11" s="76"/>
      <c r="BM11" s="74"/>
      <c r="BN11" s="75"/>
      <c r="BO11" s="75"/>
      <c r="BP11" s="76"/>
      <c r="BQ11" s="74"/>
      <c r="BR11" s="75"/>
      <c r="BS11" s="75"/>
      <c r="BT11" s="76"/>
      <c r="BU11" s="74"/>
      <c r="BV11" s="75"/>
      <c r="BW11" s="75"/>
      <c r="BX11" s="76"/>
      <c r="BY11" s="74"/>
      <c r="BZ11" s="75"/>
      <c r="CA11" s="75"/>
      <c r="CB11" s="76"/>
      <c r="CC11" s="74"/>
      <c r="CD11" s="75"/>
      <c r="CE11" s="75"/>
      <c r="CF11" s="76"/>
      <c r="CG11" s="74"/>
      <c r="CH11" s="75"/>
      <c r="CI11" s="75"/>
      <c r="CJ11" s="76"/>
      <c r="CK11" s="16"/>
      <c r="CL11" s="107"/>
      <c r="CM11" s="108"/>
      <c r="CN11" s="108"/>
      <c r="CO11" s="109"/>
      <c r="CP11" s="16"/>
      <c r="CQ11" s="16"/>
      <c r="CR11" s="16"/>
      <c r="CS11" s="16"/>
      <c r="CT11" s="52">
        <f t="shared" si="4"/>
        <v>0</v>
      </c>
      <c r="CU11" s="53">
        <f t="shared" si="5"/>
        <v>0</v>
      </c>
      <c r="CV11" s="53">
        <f t="shared" si="6"/>
        <v>3</v>
      </c>
      <c r="CW11" s="57">
        <f t="shared" si="7"/>
        <v>0</v>
      </c>
    </row>
    <row r="12" spans="1:101" ht="19.5" thickBot="1">
      <c r="A12" s="64" t="s">
        <v>30</v>
      </c>
      <c r="B12" s="152">
        <f t="shared" si="2"/>
        <v>5</v>
      </c>
      <c r="C12" s="36">
        <f t="shared" si="8"/>
        <v>0</v>
      </c>
      <c r="D12" s="63">
        <f t="shared" si="3"/>
        <v>0</v>
      </c>
      <c r="E12" s="11"/>
      <c r="F12" s="12"/>
      <c r="G12" s="12"/>
      <c r="H12" s="51"/>
      <c r="I12" s="11"/>
      <c r="J12" s="12"/>
      <c r="K12" s="12"/>
      <c r="L12" s="51"/>
      <c r="M12" s="11"/>
      <c r="N12" s="12"/>
      <c r="O12" s="12"/>
      <c r="P12" s="51"/>
      <c r="Q12" s="11"/>
      <c r="R12" s="12"/>
      <c r="S12" s="12"/>
      <c r="T12" s="51"/>
      <c r="U12" s="11"/>
      <c r="V12" s="12"/>
      <c r="W12" s="12"/>
      <c r="X12" s="51"/>
      <c r="Y12" s="11"/>
      <c r="Z12" s="12"/>
      <c r="AA12" s="12"/>
      <c r="AB12" s="51"/>
      <c r="AC12" s="11"/>
      <c r="AD12" s="12"/>
      <c r="AE12" s="12"/>
      <c r="AF12" s="51"/>
      <c r="AG12" s="11"/>
      <c r="AH12" s="12"/>
      <c r="AI12" s="12"/>
      <c r="AJ12" s="51"/>
      <c r="AK12" s="11"/>
      <c r="AL12" s="12"/>
      <c r="AM12" s="12"/>
      <c r="AN12" s="51"/>
      <c r="AO12" s="11"/>
      <c r="AP12" s="12"/>
      <c r="AQ12" s="12"/>
      <c r="AR12" s="51"/>
      <c r="AS12" s="11"/>
      <c r="AT12" s="12"/>
      <c r="AU12" s="12"/>
      <c r="AV12" s="51"/>
      <c r="AW12" s="11"/>
      <c r="AX12" s="12"/>
      <c r="AY12" s="12"/>
      <c r="AZ12" s="51"/>
      <c r="BA12" s="11"/>
      <c r="BB12" s="12"/>
      <c r="BC12" s="12"/>
      <c r="BD12" s="51"/>
      <c r="BE12" s="11"/>
      <c r="BF12" s="12"/>
      <c r="BG12" s="12"/>
      <c r="BH12" s="51"/>
      <c r="BI12" s="11"/>
      <c r="BJ12" s="12"/>
      <c r="BK12" s="12"/>
      <c r="BL12" s="51"/>
      <c r="BM12" s="11"/>
      <c r="BN12" s="12"/>
      <c r="BO12" s="12"/>
      <c r="BP12" s="51"/>
      <c r="BQ12" s="11"/>
      <c r="BR12" s="12"/>
      <c r="BS12" s="12"/>
      <c r="BT12" s="51"/>
      <c r="BU12" s="11"/>
      <c r="BV12" s="12"/>
      <c r="BW12" s="12"/>
      <c r="BX12" s="51"/>
      <c r="BY12" s="11"/>
      <c r="BZ12" s="12"/>
      <c r="CA12" s="12"/>
      <c r="CB12" s="51"/>
      <c r="CC12" s="11"/>
      <c r="CD12" s="12"/>
      <c r="CE12" s="12"/>
      <c r="CF12" s="51"/>
      <c r="CG12" s="11"/>
      <c r="CH12" s="12"/>
      <c r="CI12" s="12"/>
      <c r="CJ12" s="51"/>
      <c r="CK12" s="16"/>
      <c r="CL12" s="11"/>
      <c r="CM12" s="12"/>
      <c r="CN12" s="12"/>
      <c r="CO12" s="51"/>
      <c r="CP12" s="16"/>
      <c r="CQ12" s="16"/>
      <c r="CR12" s="16"/>
      <c r="CS12" s="16"/>
      <c r="CT12" s="52">
        <f t="shared" si="4"/>
        <v>0</v>
      </c>
      <c r="CU12" s="53">
        <f t="shared" si="5"/>
        <v>0</v>
      </c>
      <c r="CV12" s="53">
        <f t="shared" si="6"/>
        <v>0</v>
      </c>
      <c r="CW12" s="57">
        <f t="shared" si="7"/>
        <v>0</v>
      </c>
    </row>
    <row r="13" spans="1:101" ht="19.5" thickBot="1">
      <c r="A13" s="73" t="s">
        <v>31</v>
      </c>
      <c r="B13" s="67">
        <f t="shared" si="2"/>
        <v>5</v>
      </c>
      <c r="C13" s="68">
        <f t="shared" si="8"/>
        <v>0</v>
      </c>
      <c r="D13" s="69">
        <f t="shared" si="3"/>
        <v>0</v>
      </c>
      <c r="E13" s="74"/>
      <c r="F13" s="75"/>
      <c r="G13" s="75"/>
      <c r="H13" s="76"/>
      <c r="I13" s="74"/>
      <c r="J13" s="75"/>
      <c r="K13" s="75"/>
      <c r="L13" s="76"/>
      <c r="M13" s="74"/>
      <c r="N13" s="75"/>
      <c r="O13" s="75"/>
      <c r="P13" s="76"/>
      <c r="Q13" s="74"/>
      <c r="R13" s="75"/>
      <c r="S13" s="75"/>
      <c r="T13" s="76"/>
      <c r="U13" s="74"/>
      <c r="V13" s="75"/>
      <c r="W13" s="75"/>
      <c r="X13" s="76"/>
      <c r="Y13" s="74"/>
      <c r="Z13" s="75"/>
      <c r="AA13" s="75"/>
      <c r="AB13" s="76"/>
      <c r="AC13" s="74"/>
      <c r="AD13" s="75"/>
      <c r="AE13" s="75"/>
      <c r="AF13" s="76"/>
      <c r="AG13" s="74"/>
      <c r="AH13" s="75"/>
      <c r="AI13" s="75"/>
      <c r="AJ13" s="76"/>
      <c r="AK13" s="74"/>
      <c r="AL13" s="75"/>
      <c r="AM13" s="75"/>
      <c r="AN13" s="76"/>
      <c r="AO13" s="74"/>
      <c r="AP13" s="75"/>
      <c r="AQ13" s="75"/>
      <c r="AR13" s="76"/>
      <c r="AS13" s="74"/>
      <c r="AT13" s="75"/>
      <c r="AU13" s="75"/>
      <c r="AV13" s="76"/>
      <c r="AW13" s="74"/>
      <c r="AX13" s="75"/>
      <c r="AY13" s="75"/>
      <c r="AZ13" s="76"/>
      <c r="BA13" s="74"/>
      <c r="BB13" s="75"/>
      <c r="BC13" s="75"/>
      <c r="BD13" s="76"/>
      <c r="BE13" s="74"/>
      <c r="BF13" s="75"/>
      <c r="BG13" s="75"/>
      <c r="BH13" s="76"/>
      <c r="BI13" s="74"/>
      <c r="BJ13" s="75"/>
      <c r="BK13" s="75"/>
      <c r="BL13" s="76"/>
      <c r="BM13" s="74"/>
      <c r="BN13" s="75"/>
      <c r="BO13" s="75"/>
      <c r="BP13" s="76"/>
      <c r="BQ13" s="74"/>
      <c r="BR13" s="75"/>
      <c r="BS13" s="75"/>
      <c r="BT13" s="76"/>
      <c r="BU13" s="74"/>
      <c r="BV13" s="75"/>
      <c r="BW13" s="75"/>
      <c r="BX13" s="76"/>
      <c r="BY13" s="74"/>
      <c r="BZ13" s="75"/>
      <c r="CA13" s="75"/>
      <c r="CB13" s="76"/>
      <c r="CC13" s="74"/>
      <c r="CD13" s="75"/>
      <c r="CE13" s="75"/>
      <c r="CF13" s="76"/>
      <c r="CG13" s="74"/>
      <c r="CH13" s="75"/>
      <c r="CI13" s="75"/>
      <c r="CJ13" s="76"/>
      <c r="CK13" s="16"/>
      <c r="CL13" s="107"/>
      <c r="CM13" s="108"/>
      <c r="CN13" s="108"/>
      <c r="CO13" s="109"/>
      <c r="CP13" s="16"/>
      <c r="CQ13" s="16"/>
      <c r="CR13" s="16"/>
      <c r="CS13" s="16"/>
      <c r="CT13" s="52">
        <f t="shared" si="4"/>
        <v>0</v>
      </c>
      <c r="CU13" s="53">
        <f t="shared" si="5"/>
        <v>0</v>
      </c>
      <c r="CV13" s="53">
        <f t="shared" si="6"/>
        <v>0</v>
      </c>
      <c r="CW13" s="57">
        <f t="shared" si="7"/>
        <v>0</v>
      </c>
    </row>
    <row r="14" spans="1:101" ht="19.5" thickBot="1">
      <c r="A14" s="64" t="s">
        <v>32</v>
      </c>
      <c r="B14" s="152">
        <f t="shared" si="2"/>
        <v>5</v>
      </c>
      <c r="C14" s="36">
        <f t="shared" si="8"/>
        <v>0</v>
      </c>
      <c r="D14" s="63">
        <f t="shared" si="3"/>
        <v>0</v>
      </c>
      <c r="E14" s="11"/>
      <c r="F14" s="12"/>
      <c r="G14" s="12"/>
      <c r="H14" s="51"/>
      <c r="I14" s="11"/>
      <c r="J14" s="12"/>
      <c r="K14" s="12"/>
      <c r="L14" s="51"/>
      <c r="M14" s="11"/>
      <c r="N14" s="12"/>
      <c r="O14" s="12"/>
      <c r="P14" s="51"/>
      <c r="Q14" s="11"/>
      <c r="R14" s="12"/>
      <c r="S14" s="12"/>
      <c r="T14" s="51"/>
      <c r="U14" s="11"/>
      <c r="V14" s="12"/>
      <c r="W14" s="12"/>
      <c r="X14" s="51"/>
      <c r="Y14" s="11"/>
      <c r="Z14" s="12"/>
      <c r="AA14" s="12"/>
      <c r="AB14" s="51"/>
      <c r="AC14" s="11"/>
      <c r="AD14" s="12"/>
      <c r="AE14" s="12"/>
      <c r="AF14" s="51"/>
      <c r="AG14" s="11"/>
      <c r="AH14" s="12"/>
      <c r="AI14" s="12"/>
      <c r="AJ14" s="51"/>
      <c r="AK14" s="11"/>
      <c r="AL14" s="12"/>
      <c r="AM14" s="12"/>
      <c r="AN14" s="51"/>
      <c r="AO14" s="11"/>
      <c r="AP14" s="12"/>
      <c r="AQ14" s="12"/>
      <c r="AR14" s="51"/>
      <c r="AS14" s="11"/>
      <c r="AT14" s="12"/>
      <c r="AU14" s="12"/>
      <c r="AV14" s="51"/>
      <c r="AW14" s="11"/>
      <c r="AX14" s="12"/>
      <c r="AY14" s="12"/>
      <c r="AZ14" s="51"/>
      <c r="BA14" s="11"/>
      <c r="BB14" s="12"/>
      <c r="BC14" s="12"/>
      <c r="BD14" s="51"/>
      <c r="BE14" s="11"/>
      <c r="BF14" s="12"/>
      <c r="BG14" s="12"/>
      <c r="BH14" s="51"/>
      <c r="BI14" s="11"/>
      <c r="BJ14" s="12"/>
      <c r="BK14" s="12"/>
      <c r="BL14" s="51"/>
      <c r="BM14" s="11"/>
      <c r="BN14" s="12"/>
      <c r="BO14" s="12"/>
      <c r="BP14" s="51"/>
      <c r="BQ14" s="11"/>
      <c r="BR14" s="12"/>
      <c r="BS14" s="12"/>
      <c r="BT14" s="51"/>
      <c r="BU14" s="11"/>
      <c r="BV14" s="12"/>
      <c r="BW14" s="12"/>
      <c r="BX14" s="51"/>
      <c r="BY14" s="11"/>
      <c r="BZ14" s="12"/>
      <c r="CA14" s="12"/>
      <c r="CB14" s="51"/>
      <c r="CC14" s="11"/>
      <c r="CD14" s="12"/>
      <c r="CE14" s="12"/>
      <c r="CF14" s="51"/>
      <c r="CG14" s="11"/>
      <c r="CH14" s="12"/>
      <c r="CI14" s="12"/>
      <c r="CJ14" s="51"/>
      <c r="CK14" s="16"/>
      <c r="CL14" s="11"/>
      <c r="CM14" s="12"/>
      <c r="CN14" s="12"/>
      <c r="CO14" s="51"/>
      <c r="CP14" s="16"/>
      <c r="CQ14" s="16"/>
      <c r="CR14" s="16"/>
      <c r="CS14" s="16"/>
      <c r="CT14" s="52">
        <f t="shared" si="4"/>
        <v>0</v>
      </c>
      <c r="CU14" s="53">
        <f t="shared" si="5"/>
        <v>0</v>
      </c>
      <c r="CV14" s="53">
        <f t="shared" si="6"/>
        <v>0</v>
      </c>
      <c r="CW14" s="57">
        <f t="shared" si="7"/>
        <v>0</v>
      </c>
    </row>
    <row r="15" spans="1:101" ht="19.5" thickBot="1">
      <c r="A15" s="73" t="s">
        <v>33</v>
      </c>
      <c r="B15" s="67">
        <f t="shared" si="2"/>
        <v>2</v>
      </c>
      <c r="C15" s="68">
        <f t="shared" si="8"/>
        <v>6</v>
      </c>
      <c r="D15" s="69">
        <f t="shared" si="3"/>
        <v>6</v>
      </c>
      <c r="E15" s="74"/>
      <c r="F15" s="75">
        <v>1</v>
      </c>
      <c r="G15" s="75"/>
      <c r="H15" s="76"/>
      <c r="I15" s="74"/>
      <c r="J15" s="75"/>
      <c r="K15" s="75"/>
      <c r="L15" s="76"/>
      <c r="M15" s="74"/>
      <c r="N15" s="75"/>
      <c r="O15" s="75"/>
      <c r="P15" s="76"/>
      <c r="Q15" s="74"/>
      <c r="R15" s="75"/>
      <c r="S15" s="75"/>
      <c r="T15" s="76"/>
      <c r="U15" s="74"/>
      <c r="V15" s="75"/>
      <c r="W15" s="75"/>
      <c r="X15" s="76"/>
      <c r="Y15" s="74"/>
      <c r="Z15" s="75"/>
      <c r="AA15" s="75"/>
      <c r="AB15" s="76"/>
      <c r="AC15" s="74"/>
      <c r="AD15" s="75"/>
      <c r="AE15" s="75"/>
      <c r="AF15" s="76"/>
      <c r="AG15" s="74"/>
      <c r="AH15" s="75"/>
      <c r="AI15" s="75"/>
      <c r="AJ15" s="76"/>
      <c r="AK15" s="74"/>
      <c r="AL15" s="75"/>
      <c r="AM15" s="75"/>
      <c r="AN15" s="76"/>
      <c r="AO15" s="74"/>
      <c r="AP15" s="75"/>
      <c r="AQ15" s="75"/>
      <c r="AR15" s="76"/>
      <c r="AS15" s="74"/>
      <c r="AT15" s="75"/>
      <c r="AU15" s="75"/>
      <c r="AV15" s="76"/>
      <c r="AW15" s="74"/>
      <c r="AX15" s="75"/>
      <c r="AY15" s="75"/>
      <c r="AZ15" s="76"/>
      <c r="BA15" s="74"/>
      <c r="BB15" s="75"/>
      <c r="BC15" s="75"/>
      <c r="BD15" s="76"/>
      <c r="BE15" s="74"/>
      <c r="BF15" s="75"/>
      <c r="BG15" s="75"/>
      <c r="BH15" s="76"/>
      <c r="BI15" s="74"/>
      <c r="BJ15" s="75"/>
      <c r="BK15" s="75"/>
      <c r="BL15" s="76"/>
      <c r="BM15" s="74"/>
      <c r="BN15" s="75"/>
      <c r="BO15" s="75"/>
      <c r="BP15" s="76"/>
      <c r="BQ15" s="74"/>
      <c r="BR15" s="75"/>
      <c r="BS15" s="75"/>
      <c r="BT15" s="76"/>
      <c r="BU15" s="74"/>
      <c r="BV15" s="75"/>
      <c r="BW15" s="75"/>
      <c r="BX15" s="76"/>
      <c r="BY15" s="74"/>
      <c r="BZ15" s="75"/>
      <c r="CA15" s="75"/>
      <c r="CB15" s="76"/>
      <c r="CC15" s="74"/>
      <c r="CD15" s="75"/>
      <c r="CE15" s="75"/>
      <c r="CF15" s="76"/>
      <c r="CG15" s="74"/>
      <c r="CH15" s="75"/>
      <c r="CI15" s="75"/>
      <c r="CJ15" s="76"/>
      <c r="CK15" s="16"/>
      <c r="CL15" s="107"/>
      <c r="CM15" s="108"/>
      <c r="CN15" s="108"/>
      <c r="CO15" s="109"/>
      <c r="CP15" s="16"/>
      <c r="CQ15" s="16"/>
      <c r="CR15" s="16"/>
      <c r="CS15" s="16"/>
      <c r="CT15" s="52">
        <f t="shared" si="4"/>
        <v>0</v>
      </c>
      <c r="CU15" s="53">
        <f t="shared" si="5"/>
        <v>6</v>
      </c>
      <c r="CV15" s="53">
        <f t="shared" si="6"/>
        <v>0</v>
      </c>
      <c r="CW15" s="57">
        <f t="shared" si="7"/>
        <v>0</v>
      </c>
    </row>
    <row r="16" spans="1:101" ht="19.5" thickBot="1">
      <c r="A16" s="64" t="s">
        <v>35</v>
      </c>
      <c r="B16" s="152">
        <f t="shared" si="2"/>
        <v>5</v>
      </c>
      <c r="C16" s="36">
        <f t="shared" si="8"/>
        <v>0</v>
      </c>
      <c r="D16" s="63">
        <f t="shared" si="3"/>
        <v>0</v>
      </c>
      <c r="E16" s="11"/>
      <c r="F16" s="12"/>
      <c r="G16" s="12"/>
      <c r="H16" s="51"/>
      <c r="I16" s="11"/>
      <c r="J16" s="12"/>
      <c r="K16" s="12"/>
      <c r="L16" s="51"/>
      <c r="M16" s="11"/>
      <c r="N16" s="12"/>
      <c r="O16" s="12"/>
      <c r="P16" s="51"/>
      <c r="Q16" s="11"/>
      <c r="R16" s="12"/>
      <c r="S16" s="12"/>
      <c r="T16" s="51"/>
      <c r="U16" s="11"/>
      <c r="V16" s="12"/>
      <c r="W16" s="12"/>
      <c r="X16" s="51"/>
      <c r="Y16" s="11"/>
      <c r="Z16" s="12"/>
      <c r="AA16" s="12"/>
      <c r="AB16" s="51"/>
      <c r="AC16" s="11"/>
      <c r="AD16" s="12"/>
      <c r="AE16" s="12"/>
      <c r="AF16" s="51"/>
      <c r="AG16" s="11"/>
      <c r="AH16" s="12"/>
      <c r="AI16" s="12"/>
      <c r="AJ16" s="51"/>
      <c r="AK16" s="11"/>
      <c r="AL16" s="12"/>
      <c r="AM16" s="12"/>
      <c r="AN16" s="51"/>
      <c r="AO16" s="11"/>
      <c r="AP16" s="12"/>
      <c r="AQ16" s="12"/>
      <c r="AR16" s="51"/>
      <c r="AS16" s="11"/>
      <c r="AT16" s="12"/>
      <c r="AU16" s="12"/>
      <c r="AV16" s="51"/>
      <c r="AW16" s="11"/>
      <c r="AX16" s="12"/>
      <c r="AY16" s="12"/>
      <c r="AZ16" s="51"/>
      <c r="BA16" s="11"/>
      <c r="BB16" s="12"/>
      <c r="BC16" s="12"/>
      <c r="BD16" s="51"/>
      <c r="BE16" s="11"/>
      <c r="BF16" s="12"/>
      <c r="BG16" s="12"/>
      <c r="BH16" s="51"/>
      <c r="BI16" s="11"/>
      <c r="BJ16" s="12"/>
      <c r="BK16" s="12"/>
      <c r="BL16" s="51"/>
      <c r="BM16" s="11"/>
      <c r="BN16" s="12"/>
      <c r="BO16" s="12"/>
      <c r="BP16" s="51"/>
      <c r="BQ16" s="11"/>
      <c r="BR16" s="12"/>
      <c r="BS16" s="12"/>
      <c r="BT16" s="51"/>
      <c r="BU16" s="11"/>
      <c r="BV16" s="12"/>
      <c r="BW16" s="12"/>
      <c r="BX16" s="51"/>
      <c r="BY16" s="11"/>
      <c r="BZ16" s="12"/>
      <c r="CA16" s="12"/>
      <c r="CB16" s="51"/>
      <c r="CC16" s="11"/>
      <c r="CD16" s="12"/>
      <c r="CE16" s="12"/>
      <c r="CF16" s="51"/>
      <c r="CG16" s="11"/>
      <c r="CH16" s="12"/>
      <c r="CI16" s="12"/>
      <c r="CJ16" s="51"/>
      <c r="CK16" s="16"/>
      <c r="CL16" s="11"/>
      <c r="CM16" s="12"/>
      <c r="CN16" s="12"/>
      <c r="CO16" s="51"/>
      <c r="CP16" s="16"/>
      <c r="CQ16" s="16"/>
      <c r="CR16" s="16"/>
      <c r="CS16" s="16"/>
      <c r="CT16" s="52">
        <f t="shared" si="4"/>
        <v>0</v>
      </c>
      <c r="CU16" s="53">
        <f t="shared" si="5"/>
        <v>0</v>
      </c>
      <c r="CV16" s="53">
        <f t="shared" si="6"/>
        <v>0</v>
      </c>
      <c r="CW16" s="57">
        <f t="shared" si="7"/>
        <v>0</v>
      </c>
    </row>
    <row r="17" spans="1:102" ht="19.5" thickBot="1">
      <c r="A17" s="73" t="s">
        <v>34</v>
      </c>
      <c r="B17" s="67">
        <f t="shared" si="2"/>
        <v>5</v>
      </c>
      <c r="C17" s="68">
        <f t="shared" si="8"/>
        <v>0</v>
      </c>
      <c r="D17" s="69">
        <f t="shared" si="3"/>
        <v>0</v>
      </c>
      <c r="E17" s="74"/>
      <c r="F17" s="75"/>
      <c r="G17" s="75"/>
      <c r="H17" s="76"/>
      <c r="I17" s="74"/>
      <c r="J17" s="75"/>
      <c r="K17" s="75"/>
      <c r="L17" s="76"/>
      <c r="M17" s="74"/>
      <c r="N17" s="75"/>
      <c r="O17" s="75"/>
      <c r="P17" s="76"/>
      <c r="Q17" s="74"/>
      <c r="R17" s="75"/>
      <c r="S17" s="75"/>
      <c r="T17" s="76"/>
      <c r="U17" s="74"/>
      <c r="V17" s="75"/>
      <c r="W17" s="75"/>
      <c r="X17" s="76"/>
      <c r="Y17" s="74"/>
      <c r="Z17" s="75"/>
      <c r="AA17" s="75"/>
      <c r="AB17" s="76"/>
      <c r="AC17" s="74"/>
      <c r="AD17" s="75"/>
      <c r="AE17" s="75"/>
      <c r="AF17" s="76"/>
      <c r="AG17" s="74"/>
      <c r="AH17" s="75"/>
      <c r="AI17" s="75"/>
      <c r="AJ17" s="76"/>
      <c r="AK17" s="74"/>
      <c r="AL17" s="75"/>
      <c r="AM17" s="75"/>
      <c r="AN17" s="76"/>
      <c r="AO17" s="74"/>
      <c r="AP17" s="75"/>
      <c r="AQ17" s="75"/>
      <c r="AR17" s="76"/>
      <c r="AS17" s="74"/>
      <c r="AT17" s="75"/>
      <c r="AU17" s="75"/>
      <c r="AV17" s="76"/>
      <c r="AW17" s="74"/>
      <c r="AX17" s="75"/>
      <c r="AY17" s="75"/>
      <c r="AZ17" s="76"/>
      <c r="BA17" s="74"/>
      <c r="BB17" s="75"/>
      <c r="BC17" s="75"/>
      <c r="BD17" s="76"/>
      <c r="BE17" s="74"/>
      <c r="BF17" s="75"/>
      <c r="BG17" s="75"/>
      <c r="BH17" s="76"/>
      <c r="BI17" s="74"/>
      <c r="BJ17" s="75"/>
      <c r="BK17" s="75"/>
      <c r="BL17" s="76"/>
      <c r="BM17" s="74"/>
      <c r="BN17" s="75"/>
      <c r="BO17" s="75"/>
      <c r="BP17" s="76"/>
      <c r="BQ17" s="74"/>
      <c r="BR17" s="75"/>
      <c r="BS17" s="75"/>
      <c r="BT17" s="76"/>
      <c r="BU17" s="74"/>
      <c r="BV17" s="75"/>
      <c r="BW17" s="75"/>
      <c r="BX17" s="76"/>
      <c r="BY17" s="74"/>
      <c r="BZ17" s="75"/>
      <c r="CA17" s="75"/>
      <c r="CB17" s="76"/>
      <c r="CC17" s="74"/>
      <c r="CD17" s="75"/>
      <c r="CE17" s="75"/>
      <c r="CF17" s="76"/>
      <c r="CG17" s="74"/>
      <c r="CH17" s="75"/>
      <c r="CI17" s="75"/>
      <c r="CJ17" s="76"/>
      <c r="CK17" s="16"/>
      <c r="CL17" s="107"/>
      <c r="CM17" s="108"/>
      <c r="CN17" s="108"/>
      <c r="CO17" s="109"/>
      <c r="CP17" s="16"/>
      <c r="CQ17" s="16"/>
      <c r="CR17" s="16"/>
      <c r="CS17" s="16"/>
      <c r="CT17" s="52">
        <f t="shared" si="4"/>
        <v>0</v>
      </c>
      <c r="CU17" s="53">
        <f t="shared" si="5"/>
        <v>0</v>
      </c>
      <c r="CV17" s="53">
        <f t="shared" si="6"/>
        <v>0</v>
      </c>
      <c r="CW17" s="57">
        <f t="shared" si="7"/>
        <v>0</v>
      </c>
    </row>
    <row r="18" spans="1:102" ht="19.5" thickBot="1">
      <c r="A18" s="64" t="s">
        <v>40</v>
      </c>
      <c r="B18" s="152">
        <f t="shared" si="2"/>
        <v>5</v>
      </c>
      <c r="C18" s="36">
        <f t="shared" si="8"/>
        <v>0</v>
      </c>
      <c r="D18" s="63">
        <f t="shared" si="3"/>
        <v>0</v>
      </c>
      <c r="E18" s="11"/>
      <c r="F18" s="12"/>
      <c r="G18" s="12"/>
      <c r="H18" s="51"/>
      <c r="I18" s="11"/>
      <c r="J18" s="12"/>
      <c r="K18" s="12"/>
      <c r="L18" s="51"/>
      <c r="M18" s="11"/>
      <c r="N18" s="12"/>
      <c r="O18" s="12"/>
      <c r="P18" s="51"/>
      <c r="Q18" s="11"/>
      <c r="R18" s="12"/>
      <c r="S18" s="12"/>
      <c r="T18" s="51"/>
      <c r="U18" s="11"/>
      <c r="V18" s="12"/>
      <c r="W18" s="12"/>
      <c r="X18" s="51"/>
      <c r="Y18" s="11"/>
      <c r="Z18" s="12"/>
      <c r="AA18" s="12"/>
      <c r="AB18" s="51"/>
      <c r="AC18" s="11"/>
      <c r="AD18" s="12"/>
      <c r="AE18" s="12"/>
      <c r="AF18" s="51"/>
      <c r="AG18" s="11"/>
      <c r="AH18" s="12"/>
      <c r="AI18" s="12"/>
      <c r="AJ18" s="51"/>
      <c r="AK18" s="11"/>
      <c r="AL18" s="12"/>
      <c r="AM18" s="12"/>
      <c r="AN18" s="51"/>
      <c r="AO18" s="11"/>
      <c r="AP18" s="12"/>
      <c r="AQ18" s="12"/>
      <c r="AR18" s="51"/>
      <c r="AS18" s="11"/>
      <c r="AT18" s="12"/>
      <c r="AU18" s="12"/>
      <c r="AV18" s="51"/>
      <c r="AW18" s="11"/>
      <c r="AX18" s="12"/>
      <c r="AY18" s="12"/>
      <c r="AZ18" s="51"/>
      <c r="BA18" s="11"/>
      <c r="BB18" s="12"/>
      <c r="BC18" s="12"/>
      <c r="BD18" s="51"/>
      <c r="BE18" s="11"/>
      <c r="BF18" s="12"/>
      <c r="BG18" s="12"/>
      <c r="BH18" s="51"/>
      <c r="BI18" s="11"/>
      <c r="BJ18" s="12"/>
      <c r="BK18" s="12"/>
      <c r="BL18" s="51"/>
      <c r="BM18" s="11"/>
      <c r="BN18" s="12"/>
      <c r="BO18" s="12"/>
      <c r="BP18" s="51"/>
      <c r="BQ18" s="11"/>
      <c r="BR18" s="12"/>
      <c r="BS18" s="12"/>
      <c r="BT18" s="51"/>
      <c r="BU18" s="11"/>
      <c r="BV18" s="12"/>
      <c r="BW18" s="12"/>
      <c r="BX18" s="51"/>
      <c r="BY18" s="11"/>
      <c r="BZ18" s="12"/>
      <c r="CA18" s="12"/>
      <c r="CB18" s="51"/>
      <c r="CC18" s="11"/>
      <c r="CD18" s="12"/>
      <c r="CE18" s="12"/>
      <c r="CF18" s="51"/>
      <c r="CG18" s="11"/>
      <c r="CH18" s="12"/>
      <c r="CI18" s="12"/>
      <c r="CJ18" s="51"/>
      <c r="CK18" s="16"/>
      <c r="CL18" s="11"/>
      <c r="CM18" s="12"/>
      <c r="CN18" s="12"/>
      <c r="CO18" s="51"/>
      <c r="CP18" s="16"/>
      <c r="CQ18" s="16"/>
      <c r="CR18" s="16"/>
      <c r="CS18" s="16"/>
      <c r="CT18" s="52">
        <f t="shared" si="4"/>
        <v>0</v>
      </c>
      <c r="CU18" s="53">
        <f t="shared" si="5"/>
        <v>0</v>
      </c>
      <c r="CV18" s="53">
        <f t="shared" si="6"/>
        <v>0</v>
      </c>
      <c r="CW18" s="57">
        <f t="shared" si="7"/>
        <v>0</v>
      </c>
    </row>
    <row r="19" spans="1:102" ht="19.5" thickBot="1">
      <c r="A19" s="73" t="s">
        <v>38</v>
      </c>
      <c r="B19" s="67">
        <f t="shared" si="2"/>
        <v>4</v>
      </c>
      <c r="C19" s="68">
        <f t="shared" si="8"/>
        <v>1</v>
      </c>
      <c r="D19" s="69">
        <f t="shared" si="3"/>
        <v>1</v>
      </c>
      <c r="E19" s="74"/>
      <c r="F19" s="75"/>
      <c r="G19" s="75"/>
      <c r="H19" s="76">
        <v>1</v>
      </c>
      <c r="I19" s="74"/>
      <c r="J19" s="75"/>
      <c r="K19" s="75"/>
      <c r="L19" s="76"/>
      <c r="M19" s="74"/>
      <c r="N19" s="75"/>
      <c r="O19" s="75"/>
      <c r="P19" s="76"/>
      <c r="Q19" s="74"/>
      <c r="R19" s="75"/>
      <c r="S19" s="75"/>
      <c r="T19" s="76"/>
      <c r="U19" s="74"/>
      <c r="V19" s="75"/>
      <c r="W19" s="75"/>
      <c r="X19" s="76"/>
      <c r="Y19" s="74"/>
      <c r="Z19" s="75"/>
      <c r="AA19" s="75"/>
      <c r="AB19" s="76"/>
      <c r="AC19" s="74"/>
      <c r="AD19" s="75"/>
      <c r="AE19" s="75"/>
      <c r="AF19" s="76"/>
      <c r="AG19" s="74"/>
      <c r="AH19" s="75"/>
      <c r="AI19" s="75"/>
      <c r="AJ19" s="76"/>
      <c r="AK19" s="74"/>
      <c r="AL19" s="75"/>
      <c r="AM19" s="75"/>
      <c r="AN19" s="76"/>
      <c r="AO19" s="74"/>
      <c r="AP19" s="75"/>
      <c r="AQ19" s="75"/>
      <c r="AR19" s="76"/>
      <c r="AS19" s="74"/>
      <c r="AT19" s="75"/>
      <c r="AU19" s="75"/>
      <c r="AV19" s="76"/>
      <c r="AW19" s="74"/>
      <c r="AX19" s="75"/>
      <c r="AY19" s="75"/>
      <c r="AZ19" s="76"/>
      <c r="BA19" s="74"/>
      <c r="BB19" s="75"/>
      <c r="BC19" s="75"/>
      <c r="BD19" s="76"/>
      <c r="BE19" s="74"/>
      <c r="BF19" s="75"/>
      <c r="BG19" s="75"/>
      <c r="BH19" s="76"/>
      <c r="BI19" s="74"/>
      <c r="BJ19" s="75"/>
      <c r="BK19" s="75"/>
      <c r="BL19" s="76"/>
      <c r="BM19" s="74"/>
      <c r="BN19" s="75"/>
      <c r="BO19" s="75"/>
      <c r="BP19" s="76"/>
      <c r="BQ19" s="74"/>
      <c r="BR19" s="75"/>
      <c r="BS19" s="75"/>
      <c r="BT19" s="76"/>
      <c r="BU19" s="74"/>
      <c r="BV19" s="75"/>
      <c r="BW19" s="75"/>
      <c r="BX19" s="76"/>
      <c r="BY19" s="74"/>
      <c r="BZ19" s="75"/>
      <c r="CA19" s="75"/>
      <c r="CB19" s="76"/>
      <c r="CC19" s="74"/>
      <c r="CD19" s="75"/>
      <c r="CE19" s="75"/>
      <c r="CF19" s="76"/>
      <c r="CG19" s="74"/>
      <c r="CH19" s="75"/>
      <c r="CI19" s="75"/>
      <c r="CJ19" s="76"/>
      <c r="CK19" s="16"/>
      <c r="CL19" s="107"/>
      <c r="CM19" s="108"/>
      <c r="CN19" s="108"/>
      <c r="CO19" s="109"/>
      <c r="CP19" s="16"/>
      <c r="CQ19" s="16"/>
      <c r="CR19" s="16"/>
      <c r="CS19" s="16"/>
      <c r="CT19" s="52">
        <f t="shared" si="4"/>
        <v>0</v>
      </c>
      <c r="CU19" s="53">
        <f t="shared" si="5"/>
        <v>0</v>
      </c>
      <c r="CV19" s="53">
        <f t="shared" si="6"/>
        <v>0</v>
      </c>
      <c r="CW19" s="57">
        <f t="shared" si="7"/>
        <v>1</v>
      </c>
    </row>
    <row r="20" spans="1:102" ht="19.5" thickBot="1">
      <c r="A20" s="64" t="s">
        <v>36</v>
      </c>
      <c r="B20" s="152">
        <f t="shared" si="2"/>
        <v>5</v>
      </c>
      <c r="C20" s="36">
        <f t="shared" si="8"/>
        <v>0</v>
      </c>
      <c r="D20" s="63">
        <f t="shared" si="3"/>
        <v>0</v>
      </c>
      <c r="E20" s="11"/>
      <c r="F20" s="12"/>
      <c r="G20" s="12"/>
      <c r="H20" s="51"/>
      <c r="I20" s="11"/>
      <c r="J20" s="12"/>
      <c r="K20" s="12"/>
      <c r="L20" s="51"/>
      <c r="M20" s="11"/>
      <c r="N20" s="12"/>
      <c r="O20" s="12"/>
      <c r="P20" s="51"/>
      <c r="Q20" s="11"/>
      <c r="R20" s="12"/>
      <c r="S20" s="12"/>
      <c r="T20" s="51"/>
      <c r="U20" s="11"/>
      <c r="V20" s="12"/>
      <c r="W20" s="12"/>
      <c r="X20" s="51"/>
      <c r="Y20" s="11"/>
      <c r="Z20" s="12"/>
      <c r="AA20" s="12"/>
      <c r="AB20" s="51"/>
      <c r="AC20" s="11"/>
      <c r="AD20" s="12"/>
      <c r="AE20" s="12"/>
      <c r="AF20" s="51"/>
      <c r="AG20" s="11"/>
      <c r="AH20" s="12"/>
      <c r="AI20" s="12"/>
      <c r="AJ20" s="51"/>
      <c r="AK20" s="11"/>
      <c r="AL20" s="12"/>
      <c r="AM20" s="12"/>
      <c r="AN20" s="51"/>
      <c r="AO20" s="11"/>
      <c r="AP20" s="12"/>
      <c r="AQ20" s="12"/>
      <c r="AR20" s="51"/>
      <c r="AS20" s="11"/>
      <c r="AT20" s="12"/>
      <c r="AU20" s="12"/>
      <c r="AV20" s="51"/>
      <c r="AW20" s="11"/>
      <c r="AX20" s="12"/>
      <c r="AY20" s="12"/>
      <c r="AZ20" s="51"/>
      <c r="BA20" s="11"/>
      <c r="BB20" s="12"/>
      <c r="BC20" s="12"/>
      <c r="BD20" s="51"/>
      <c r="BE20" s="11"/>
      <c r="BF20" s="12"/>
      <c r="BG20" s="12"/>
      <c r="BH20" s="51"/>
      <c r="BI20" s="11"/>
      <c r="BJ20" s="12"/>
      <c r="BK20" s="12"/>
      <c r="BL20" s="51"/>
      <c r="BM20" s="11"/>
      <c r="BN20" s="12"/>
      <c r="BO20" s="12"/>
      <c r="BP20" s="51"/>
      <c r="BQ20" s="11"/>
      <c r="BR20" s="12"/>
      <c r="BS20" s="12"/>
      <c r="BT20" s="51"/>
      <c r="BU20" s="11"/>
      <c r="BV20" s="12"/>
      <c r="BW20" s="12"/>
      <c r="BX20" s="51"/>
      <c r="BY20" s="11"/>
      <c r="BZ20" s="12"/>
      <c r="CA20" s="12"/>
      <c r="CB20" s="51"/>
      <c r="CC20" s="11"/>
      <c r="CD20" s="12"/>
      <c r="CE20" s="12"/>
      <c r="CF20" s="51"/>
      <c r="CG20" s="11"/>
      <c r="CH20" s="12"/>
      <c r="CI20" s="12"/>
      <c r="CJ20" s="51"/>
      <c r="CK20" s="16"/>
      <c r="CL20" s="11"/>
      <c r="CM20" s="12"/>
      <c r="CN20" s="12"/>
      <c r="CO20" s="51"/>
      <c r="CP20" s="16"/>
      <c r="CQ20" s="16"/>
      <c r="CR20" s="16"/>
      <c r="CS20" s="16"/>
      <c r="CT20" s="52">
        <f t="shared" si="4"/>
        <v>0</v>
      </c>
      <c r="CU20" s="53">
        <f t="shared" si="5"/>
        <v>0</v>
      </c>
      <c r="CV20" s="53">
        <f t="shared" si="6"/>
        <v>0</v>
      </c>
      <c r="CW20" s="57">
        <f t="shared" si="7"/>
        <v>0</v>
      </c>
      <c r="CX20" s="1" t="s">
        <v>63</v>
      </c>
    </row>
    <row r="21" spans="1:102" ht="19.5" thickBot="1">
      <c r="A21" s="77" t="s">
        <v>57</v>
      </c>
      <c r="B21" s="67">
        <f t="shared" si="2"/>
        <v>5</v>
      </c>
      <c r="C21" s="68">
        <f t="shared" si="8"/>
        <v>0</v>
      </c>
      <c r="D21" s="113">
        <f t="shared" si="3"/>
        <v>0</v>
      </c>
      <c r="E21" s="74"/>
      <c r="F21" s="75"/>
      <c r="G21" s="75"/>
      <c r="H21" s="76"/>
      <c r="I21" s="74"/>
      <c r="J21" s="75"/>
      <c r="K21" s="75"/>
      <c r="L21" s="76"/>
      <c r="M21" s="74"/>
      <c r="N21" s="75"/>
      <c r="O21" s="75"/>
      <c r="P21" s="76"/>
      <c r="Q21" s="74"/>
      <c r="R21" s="75"/>
      <c r="S21" s="75"/>
      <c r="T21" s="76"/>
      <c r="U21" s="74"/>
      <c r="V21" s="75"/>
      <c r="W21" s="75"/>
      <c r="X21" s="76"/>
      <c r="Y21" s="74"/>
      <c r="Z21" s="75"/>
      <c r="AA21" s="75"/>
      <c r="AB21" s="76"/>
      <c r="AC21" s="74"/>
      <c r="AD21" s="75"/>
      <c r="AE21" s="75"/>
      <c r="AF21" s="76"/>
      <c r="AG21" s="74"/>
      <c r="AH21" s="75"/>
      <c r="AI21" s="75"/>
      <c r="AJ21" s="76"/>
      <c r="AK21" s="74"/>
      <c r="AL21" s="75"/>
      <c r="AM21" s="75"/>
      <c r="AN21" s="76"/>
      <c r="AO21" s="74"/>
      <c r="AP21" s="75"/>
      <c r="AQ21" s="75"/>
      <c r="AR21" s="76"/>
      <c r="AS21" s="74"/>
      <c r="AT21" s="75"/>
      <c r="AU21" s="75"/>
      <c r="AV21" s="76"/>
      <c r="AW21" s="74"/>
      <c r="AX21" s="75"/>
      <c r="AY21" s="75"/>
      <c r="AZ21" s="76"/>
      <c r="BA21" s="74"/>
      <c r="BB21" s="75"/>
      <c r="BC21" s="75"/>
      <c r="BD21" s="76"/>
      <c r="BE21" s="74"/>
      <c r="BF21" s="75"/>
      <c r="BG21" s="75"/>
      <c r="BH21" s="76"/>
      <c r="BI21" s="74"/>
      <c r="BJ21" s="75"/>
      <c r="BK21" s="75"/>
      <c r="BL21" s="76"/>
      <c r="BM21" s="74"/>
      <c r="BN21" s="75"/>
      <c r="BO21" s="75"/>
      <c r="BP21" s="76"/>
      <c r="BQ21" s="74"/>
      <c r="BR21" s="75"/>
      <c r="BS21" s="75"/>
      <c r="BT21" s="76"/>
      <c r="BU21" s="74"/>
      <c r="BV21" s="75"/>
      <c r="BW21" s="75"/>
      <c r="BX21" s="76"/>
      <c r="BY21" s="74"/>
      <c r="BZ21" s="75"/>
      <c r="CA21" s="75"/>
      <c r="CB21" s="76"/>
      <c r="CC21" s="74"/>
      <c r="CD21" s="75"/>
      <c r="CE21" s="75"/>
      <c r="CF21" s="76"/>
      <c r="CG21" s="74"/>
      <c r="CH21" s="75"/>
      <c r="CI21" s="75"/>
      <c r="CJ21" s="76"/>
      <c r="CK21" s="16"/>
      <c r="CL21" s="107"/>
      <c r="CM21" s="108"/>
      <c r="CN21" s="108"/>
      <c r="CO21" s="109"/>
      <c r="CP21" s="16"/>
      <c r="CQ21" s="16"/>
      <c r="CR21" s="16"/>
      <c r="CS21" s="16"/>
      <c r="CT21" s="52">
        <f t="shared" si="4"/>
        <v>0</v>
      </c>
      <c r="CU21" s="53">
        <f t="shared" si="5"/>
        <v>0</v>
      </c>
      <c r="CV21" s="53">
        <f t="shared" si="6"/>
        <v>0</v>
      </c>
      <c r="CW21" s="57">
        <f t="shared" si="7"/>
        <v>0</v>
      </c>
      <c r="CX21" s="97">
        <f>SUM(D8:D21)</f>
        <v>20</v>
      </c>
    </row>
    <row r="22" spans="1:102">
      <c r="A22" s="273"/>
      <c r="B22" s="274"/>
      <c r="C22" s="27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</row>
    <row r="23" spans="1:102">
      <c r="A23" s="16"/>
      <c r="B23" s="84"/>
      <c r="C23" s="84"/>
      <c r="D23" s="16"/>
      <c r="E23" s="16"/>
      <c r="F23" s="16"/>
      <c r="G23" s="16"/>
      <c r="H23" s="8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</row>
    <row r="24" spans="1:102">
      <c r="A24" s="16"/>
      <c r="B24" s="84"/>
      <c r="C24" s="84"/>
      <c r="D24" s="16"/>
      <c r="E24" s="16"/>
      <c r="F24" s="16"/>
      <c r="G24" s="16"/>
      <c r="H24" s="8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</row>
    <row r="25" spans="1:102" ht="18.75">
      <c r="A25" s="297" t="s">
        <v>133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</row>
    <row r="26" spans="1:102" ht="19.5" thickBot="1">
      <c r="A26" s="72"/>
      <c r="B26" s="209"/>
      <c r="C26" s="209"/>
      <c r="D26" s="209"/>
      <c r="E26" s="209"/>
      <c r="F26" s="209"/>
      <c r="G26" s="209"/>
      <c r="H26" s="209"/>
      <c r="I26" s="209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</row>
    <row r="27" spans="1:102" ht="19.5" thickBot="1">
      <c r="A27" s="282" t="s">
        <v>25</v>
      </c>
      <c r="B27" s="282" t="s">
        <v>56</v>
      </c>
      <c r="C27" s="282" t="s">
        <v>41</v>
      </c>
      <c r="D27" s="282" t="s">
        <v>51</v>
      </c>
      <c r="E27" s="320" t="s">
        <v>135</v>
      </c>
      <c r="F27" s="321"/>
      <c r="G27" s="321"/>
      <c r="H27" s="321"/>
      <c r="I27" s="321"/>
      <c r="J27" s="321"/>
      <c r="K27" s="321"/>
      <c r="L27" s="322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1"/>
      <c r="AK27" s="311" t="s">
        <v>77</v>
      </c>
      <c r="AL27" s="312"/>
      <c r="AM27" s="312"/>
      <c r="AN27" s="312"/>
      <c r="AO27" s="312"/>
      <c r="AP27" s="312"/>
      <c r="AQ27" s="312"/>
      <c r="AR27" s="312"/>
      <c r="AS27" s="312"/>
      <c r="AT27" s="312"/>
      <c r="AU27" s="312"/>
      <c r="AV27" s="312"/>
      <c r="AW27" s="312"/>
      <c r="AX27" s="312"/>
      <c r="AY27" s="312"/>
      <c r="AZ27" s="312"/>
      <c r="BA27" s="312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3"/>
      <c r="BQ27" s="311" t="s">
        <v>42</v>
      </c>
      <c r="BR27" s="312"/>
      <c r="BS27" s="312"/>
      <c r="BT27" s="312"/>
      <c r="BU27" s="312"/>
      <c r="BV27" s="312"/>
      <c r="BW27" s="312"/>
      <c r="BX27" s="312"/>
      <c r="BY27" s="312"/>
      <c r="BZ27" s="312"/>
      <c r="CA27" s="312"/>
      <c r="CB27" s="312"/>
      <c r="CC27" s="312"/>
      <c r="CD27" s="312"/>
      <c r="CE27" s="312"/>
      <c r="CF27" s="313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</row>
    <row r="28" spans="1:102" ht="33.75" customHeight="1" thickBot="1">
      <c r="A28" s="283"/>
      <c r="B28" s="283"/>
      <c r="C28" s="283"/>
      <c r="D28" s="283"/>
      <c r="E28" s="323"/>
      <c r="F28" s="324"/>
      <c r="G28" s="324"/>
      <c r="H28" s="324"/>
      <c r="I28" s="324"/>
      <c r="J28" s="324"/>
      <c r="K28" s="324"/>
      <c r="L28" s="325"/>
      <c r="M28" s="278" t="s">
        <v>72</v>
      </c>
      <c r="N28" s="278"/>
      <c r="O28" s="278"/>
      <c r="P28" s="278"/>
      <c r="Q28" s="278"/>
      <c r="R28" s="278"/>
      <c r="S28" s="278"/>
      <c r="T28" s="279"/>
      <c r="U28" s="277" t="s">
        <v>73</v>
      </c>
      <c r="V28" s="278"/>
      <c r="W28" s="278"/>
      <c r="X28" s="278"/>
      <c r="Y28" s="278"/>
      <c r="Z28" s="278"/>
      <c r="AA28" s="278"/>
      <c r="AB28" s="279"/>
      <c r="AC28" s="277" t="s">
        <v>74</v>
      </c>
      <c r="AD28" s="278"/>
      <c r="AE28" s="278"/>
      <c r="AF28" s="278"/>
      <c r="AG28" s="278"/>
      <c r="AH28" s="278"/>
      <c r="AI28" s="278"/>
      <c r="AJ28" s="279"/>
      <c r="AK28" s="277" t="s">
        <v>20</v>
      </c>
      <c r="AL28" s="278"/>
      <c r="AM28" s="278"/>
      <c r="AN28" s="278"/>
      <c r="AO28" s="278"/>
      <c r="AP28" s="278"/>
      <c r="AQ28" s="278"/>
      <c r="AR28" s="279"/>
      <c r="AS28" s="277" t="s">
        <v>72</v>
      </c>
      <c r="AT28" s="278"/>
      <c r="AU28" s="278"/>
      <c r="AV28" s="278"/>
      <c r="AW28" s="278"/>
      <c r="AX28" s="278"/>
      <c r="AY28" s="278"/>
      <c r="AZ28" s="279"/>
      <c r="BA28" s="277" t="s">
        <v>73</v>
      </c>
      <c r="BB28" s="278"/>
      <c r="BC28" s="278"/>
      <c r="BD28" s="278"/>
      <c r="BE28" s="278"/>
      <c r="BF28" s="278"/>
      <c r="BG28" s="278"/>
      <c r="BH28" s="279"/>
      <c r="BI28" s="277" t="s">
        <v>74</v>
      </c>
      <c r="BJ28" s="278"/>
      <c r="BK28" s="278"/>
      <c r="BL28" s="278"/>
      <c r="BM28" s="278"/>
      <c r="BN28" s="278"/>
      <c r="BO28" s="278"/>
      <c r="BP28" s="279"/>
      <c r="BQ28" s="277" t="s">
        <v>20</v>
      </c>
      <c r="BR28" s="278"/>
      <c r="BS28" s="278"/>
      <c r="BT28" s="278"/>
      <c r="BU28" s="278"/>
      <c r="BV28" s="278"/>
      <c r="BW28" s="278"/>
      <c r="BX28" s="279"/>
      <c r="BY28" s="277" t="s">
        <v>78</v>
      </c>
      <c r="BZ28" s="278"/>
      <c r="CA28" s="278"/>
      <c r="CB28" s="278"/>
      <c r="CC28" s="278"/>
      <c r="CD28" s="278"/>
      <c r="CE28" s="278"/>
      <c r="CF28" s="279"/>
      <c r="CG28" s="285" t="s">
        <v>61</v>
      </c>
      <c r="CH28" s="286"/>
      <c r="CI28" s="286"/>
      <c r="CJ28" s="287"/>
      <c r="CK28" s="103"/>
      <c r="CL28" s="87"/>
      <c r="CM28" s="87"/>
      <c r="CN28" s="87"/>
      <c r="CO28" s="87"/>
      <c r="CP28" s="87"/>
      <c r="CQ28" s="87"/>
      <c r="CR28" s="87"/>
      <c r="CS28" s="87"/>
    </row>
    <row r="29" spans="1:102" ht="16.5" thickBot="1">
      <c r="A29" s="283"/>
      <c r="B29" s="283"/>
      <c r="C29" s="283"/>
      <c r="D29" s="283"/>
      <c r="E29" s="277" t="s">
        <v>75</v>
      </c>
      <c r="F29" s="278"/>
      <c r="G29" s="278"/>
      <c r="H29" s="278"/>
      <c r="I29" s="277" t="s">
        <v>76</v>
      </c>
      <c r="J29" s="278"/>
      <c r="K29" s="278"/>
      <c r="L29" s="279"/>
      <c r="M29" s="277" t="s">
        <v>75</v>
      </c>
      <c r="N29" s="278"/>
      <c r="O29" s="278"/>
      <c r="P29" s="279"/>
      <c r="Q29" s="277" t="s">
        <v>76</v>
      </c>
      <c r="R29" s="278"/>
      <c r="S29" s="278"/>
      <c r="T29" s="279"/>
      <c r="U29" s="277" t="s">
        <v>75</v>
      </c>
      <c r="V29" s="278"/>
      <c r="W29" s="278"/>
      <c r="X29" s="279"/>
      <c r="Y29" s="277" t="s">
        <v>76</v>
      </c>
      <c r="Z29" s="278"/>
      <c r="AA29" s="278"/>
      <c r="AB29" s="279"/>
      <c r="AC29" s="277" t="s">
        <v>75</v>
      </c>
      <c r="AD29" s="278"/>
      <c r="AE29" s="278"/>
      <c r="AF29" s="279"/>
      <c r="AG29" s="277" t="s">
        <v>76</v>
      </c>
      <c r="AH29" s="278"/>
      <c r="AI29" s="278"/>
      <c r="AJ29" s="279"/>
      <c r="AK29" s="277" t="s">
        <v>75</v>
      </c>
      <c r="AL29" s="278"/>
      <c r="AM29" s="278"/>
      <c r="AN29" s="279"/>
      <c r="AO29" s="277" t="s">
        <v>76</v>
      </c>
      <c r="AP29" s="278"/>
      <c r="AQ29" s="278"/>
      <c r="AR29" s="279"/>
      <c r="AS29" s="277" t="s">
        <v>75</v>
      </c>
      <c r="AT29" s="278"/>
      <c r="AU29" s="278"/>
      <c r="AV29" s="279"/>
      <c r="AW29" s="277" t="s">
        <v>76</v>
      </c>
      <c r="AX29" s="278"/>
      <c r="AY29" s="278"/>
      <c r="AZ29" s="279"/>
      <c r="BA29" s="277" t="s">
        <v>75</v>
      </c>
      <c r="BB29" s="278"/>
      <c r="BC29" s="278"/>
      <c r="BD29" s="279"/>
      <c r="BE29" s="277" t="s">
        <v>76</v>
      </c>
      <c r="BF29" s="278"/>
      <c r="BG29" s="278"/>
      <c r="BH29" s="279"/>
      <c r="BI29" s="277" t="s">
        <v>75</v>
      </c>
      <c r="BJ29" s="278"/>
      <c r="BK29" s="278"/>
      <c r="BL29" s="279"/>
      <c r="BM29" s="277" t="s">
        <v>76</v>
      </c>
      <c r="BN29" s="278"/>
      <c r="BO29" s="278"/>
      <c r="BP29" s="279"/>
      <c r="BQ29" s="277" t="s">
        <v>75</v>
      </c>
      <c r="BR29" s="278"/>
      <c r="BS29" s="278"/>
      <c r="BT29" s="279"/>
      <c r="BU29" s="277" t="s">
        <v>76</v>
      </c>
      <c r="BV29" s="278"/>
      <c r="BW29" s="278"/>
      <c r="BX29" s="279"/>
      <c r="BY29" s="277" t="s">
        <v>75</v>
      </c>
      <c r="BZ29" s="278"/>
      <c r="CA29" s="278"/>
      <c r="CB29" s="279"/>
      <c r="CC29" s="277" t="s">
        <v>76</v>
      </c>
      <c r="CD29" s="278"/>
      <c r="CE29" s="278"/>
      <c r="CF29" s="279"/>
      <c r="CG29" s="277" t="s">
        <v>20</v>
      </c>
      <c r="CH29" s="278"/>
      <c r="CI29" s="278"/>
      <c r="CJ29" s="279"/>
      <c r="CK29" s="104"/>
      <c r="CL29" s="87"/>
      <c r="CM29" s="87"/>
      <c r="CN29" s="87"/>
      <c r="CO29" s="87"/>
      <c r="CP29" s="87"/>
      <c r="CQ29" s="87"/>
      <c r="CR29" s="87"/>
      <c r="CS29" s="87"/>
      <c r="CT29" s="60" t="s">
        <v>52</v>
      </c>
      <c r="CU29" s="61" t="s">
        <v>53</v>
      </c>
      <c r="CV29" s="61" t="s">
        <v>54</v>
      </c>
      <c r="CW29" s="62" t="s">
        <v>55</v>
      </c>
    </row>
    <row r="30" spans="1:102" ht="15.75" customHeight="1" thickBot="1">
      <c r="A30" s="283"/>
      <c r="B30" s="283"/>
      <c r="C30" s="283"/>
      <c r="D30" s="283"/>
      <c r="E30" s="95" t="s">
        <v>43</v>
      </c>
      <c r="F30" s="95" t="s">
        <v>44</v>
      </c>
      <c r="G30" s="95" t="s">
        <v>45</v>
      </c>
      <c r="H30" s="95" t="s">
        <v>18</v>
      </c>
      <c r="I30" s="95" t="s">
        <v>43</v>
      </c>
      <c r="J30" s="95" t="s">
        <v>44</v>
      </c>
      <c r="K30" s="95" t="s">
        <v>45</v>
      </c>
      <c r="L30" s="95" t="s">
        <v>18</v>
      </c>
      <c r="M30" s="95" t="s">
        <v>43</v>
      </c>
      <c r="N30" s="95" t="s">
        <v>44</v>
      </c>
      <c r="O30" s="95" t="s">
        <v>45</v>
      </c>
      <c r="P30" s="95" t="s">
        <v>18</v>
      </c>
      <c r="Q30" s="95" t="s">
        <v>43</v>
      </c>
      <c r="R30" s="95" t="s">
        <v>44</v>
      </c>
      <c r="S30" s="95" t="s">
        <v>45</v>
      </c>
      <c r="T30" s="95" t="s">
        <v>18</v>
      </c>
      <c r="U30" s="95" t="s">
        <v>43</v>
      </c>
      <c r="V30" s="95" t="s">
        <v>44</v>
      </c>
      <c r="W30" s="95" t="s">
        <v>45</v>
      </c>
      <c r="X30" s="95" t="s">
        <v>18</v>
      </c>
      <c r="Y30" s="95" t="s">
        <v>43</v>
      </c>
      <c r="Z30" s="95" t="s">
        <v>44</v>
      </c>
      <c r="AA30" s="95" t="s">
        <v>45</v>
      </c>
      <c r="AB30" s="95" t="s">
        <v>18</v>
      </c>
      <c r="AC30" s="95" t="s">
        <v>43</v>
      </c>
      <c r="AD30" s="95" t="s">
        <v>44</v>
      </c>
      <c r="AE30" s="95" t="s">
        <v>45</v>
      </c>
      <c r="AF30" s="95" t="s">
        <v>18</v>
      </c>
      <c r="AG30" s="95" t="s">
        <v>43</v>
      </c>
      <c r="AH30" s="95" t="s">
        <v>44</v>
      </c>
      <c r="AI30" s="95" t="s">
        <v>45</v>
      </c>
      <c r="AJ30" s="95" t="s">
        <v>18</v>
      </c>
      <c r="AK30" s="95" t="s">
        <v>43</v>
      </c>
      <c r="AL30" s="95" t="s">
        <v>44</v>
      </c>
      <c r="AM30" s="95" t="s">
        <v>45</v>
      </c>
      <c r="AN30" s="95" t="s">
        <v>18</v>
      </c>
      <c r="AO30" s="95" t="s">
        <v>43</v>
      </c>
      <c r="AP30" s="95" t="s">
        <v>44</v>
      </c>
      <c r="AQ30" s="95" t="s">
        <v>45</v>
      </c>
      <c r="AR30" s="95" t="s">
        <v>18</v>
      </c>
      <c r="AS30" s="95" t="s">
        <v>43</v>
      </c>
      <c r="AT30" s="95" t="s">
        <v>44</v>
      </c>
      <c r="AU30" s="95" t="s">
        <v>45</v>
      </c>
      <c r="AV30" s="95" t="s">
        <v>18</v>
      </c>
      <c r="AW30" s="95" t="s">
        <v>43</v>
      </c>
      <c r="AX30" s="95" t="s">
        <v>44</v>
      </c>
      <c r="AY30" s="95" t="s">
        <v>45</v>
      </c>
      <c r="AZ30" s="95" t="s">
        <v>18</v>
      </c>
      <c r="BA30" s="95" t="s">
        <v>43</v>
      </c>
      <c r="BB30" s="95" t="s">
        <v>44</v>
      </c>
      <c r="BC30" s="95" t="s">
        <v>45</v>
      </c>
      <c r="BD30" s="95" t="s">
        <v>18</v>
      </c>
      <c r="BE30" s="95" t="s">
        <v>43</v>
      </c>
      <c r="BF30" s="95" t="s">
        <v>44</v>
      </c>
      <c r="BG30" s="95" t="s">
        <v>45</v>
      </c>
      <c r="BH30" s="95" t="s">
        <v>18</v>
      </c>
      <c r="BI30" s="95" t="s">
        <v>43</v>
      </c>
      <c r="BJ30" s="95" t="s">
        <v>44</v>
      </c>
      <c r="BK30" s="95" t="s">
        <v>45</v>
      </c>
      <c r="BL30" s="95" t="s">
        <v>18</v>
      </c>
      <c r="BM30" s="95" t="s">
        <v>43</v>
      </c>
      <c r="BN30" s="95" t="s">
        <v>44</v>
      </c>
      <c r="BO30" s="95" t="s">
        <v>45</v>
      </c>
      <c r="BP30" s="95" t="s">
        <v>18</v>
      </c>
      <c r="BQ30" s="95" t="s">
        <v>43</v>
      </c>
      <c r="BR30" s="95" t="s">
        <v>44</v>
      </c>
      <c r="BS30" s="95" t="s">
        <v>45</v>
      </c>
      <c r="BT30" s="95" t="s">
        <v>18</v>
      </c>
      <c r="BU30" s="95" t="s">
        <v>43</v>
      </c>
      <c r="BV30" s="95" t="s">
        <v>44</v>
      </c>
      <c r="BW30" s="95" t="s">
        <v>45</v>
      </c>
      <c r="BX30" s="95" t="s">
        <v>18</v>
      </c>
      <c r="BY30" s="95" t="s">
        <v>43</v>
      </c>
      <c r="BZ30" s="95" t="s">
        <v>44</v>
      </c>
      <c r="CA30" s="95" t="s">
        <v>45</v>
      </c>
      <c r="CB30" s="95" t="s">
        <v>18</v>
      </c>
      <c r="CC30" s="95" t="s">
        <v>43</v>
      </c>
      <c r="CD30" s="95" t="s">
        <v>44</v>
      </c>
      <c r="CE30" s="95" t="s">
        <v>45</v>
      </c>
      <c r="CF30" s="95" t="s">
        <v>18</v>
      </c>
      <c r="CG30" s="95" t="s">
        <v>43</v>
      </c>
      <c r="CH30" s="95" t="s">
        <v>44</v>
      </c>
      <c r="CI30" s="95" t="s">
        <v>45</v>
      </c>
      <c r="CJ30" s="114" t="s">
        <v>18</v>
      </c>
      <c r="CK30" s="105"/>
      <c r="CL30" s="87"/>
      <c r="CM30" s="87"/>
      <c r="CN30" s="87"/>
      <c r="CO30" s="87"/>
      <c r="CP30" s="87"/>
      <c r="CQ30" s="87"/>
      <c r="CR30" s="87"/>
      <c r="CS30" s="87"/>
      <c r="CT30" s="37">
        <v>1</v>
      </c>
      <c r="CU30" s="37">
        <v>2</v>
      </c>
      <c r="CV30" s="37">
        <v>3</v>
      </c>
      <c r="CW30" s="207">
        <v>4</v>
      </c>
    </row>
    <row r="31" spans="1:102" ht="15.75" customHeight="1" thickBot="1">
      <c r="A31" s="284"/>
      <c r="B31" s="284"/>
      <c r="C31" s="284"/>
      <c r="D31" s="284"/>
      <c r="E31" s="50">
        <f t="shared" ref="E31:AJ31" si="9">SUM(E32:E45)</f>
        <v>1</v>
      </c>
      <c r="F31" s="50">
        <f t="shared" si="9"/>
        <v>1</v>
      </c>
      <c r="G31" s="50">
        <f t="shared" si="9"/>
        <v>1</v>
      </c>
      <c r="H31" s="50">
        <f t="shared" si="9"/>
        <v>1</v>
      </c>
      <c r="I31" s="50">
        <f t="shared" si="9"/>
        <v>1</v>
      </c>
      <c r="J31" s="50">
        <f t="shared" si="9"/>
        <v>1</v>
      </c>
      <c r="K31" s="50">
        <f t="shared" si="9"/>
        <v>1</v>
      </c>
      <c r="L31" s="50">
        <f t="shared" si="9"/>
        <v>1</v>
      </c>
      <c r="M31" s="50">
        <f t="shared" si="9"/>
        <v>0</v>
      </c>
      <c r="N31" s="50">
        <f t="shared" si="9"/>
        <v>0</v>
      </c>
      <c r="O31" s="50">
        <f t="shared" si="9"/>
        <v>0</v>
      </c>
      <c r="P31" s="50">
        <f t="shared" si="9"/>
        <v>0</v>
      </c>
      <c r="Q31" s="50">
        <f t="shared" si="9"/>
        <v>0</v>
      </c>
      <c r="R31" s="50">
        <f t="shared" si="9"/>
        <v>0</v>
      </c>
      <c r="S31" s="50">
        <f t="shared" si="9"/>
        <v>0</v>
      </c>
      <c r="T31" s="50">
        <f t="shared" si="9"/>
        <v>0</v>
      </c>
      <c r="U31" s="50">
        <f t="shared" si="9"/>
        <v>0</v>
      </c>
      <c r="V31" s="50">
        <f t="shared" si="9"/>
        <v>0</v>
      </c>
      <c r="W31" s="50">
        <f t="shared" si="9"/>
        <v>0</v>
      </c>
      <c r="X31" s="50">
        <f t="shared" si="9"/>
        <v>0</v>
      </c>
      <c r="Y31" s="50">
        <f t="shared" si="9"/>
        <v>0</v>
      </c>
      <c r="Z31" s="50">
        <f t="shared" si="9"/>
        <v>0</v>
      </c>
      <c r="AA31" s="50">
        <f t="shared" si="9"/>
        <v>0</v>
      </c>
      <c r="AB31" s="50">
        <f t="shared" si="9"/>
        <v>0</v>
      </c>
      <c r="AC31" s="50">
        <f t="shared" si="9"/>
        <v>0</v>
      </c>
      <c r="AD31" s="50">
        <f t="shared" si="9"/>
        <v>0</v>
      </c>
      <c r="AE31" s="50">
        <f t="shared" si="9"/>
        <v>0</v>
      </c>
      <c r="AF31" s="50">
        <f t="shared" si="9"/>
        <v>0</v>
      </c>
      <c r="AG31" s="50">
        <f t="shared" si="9"/>
        <v>0</v>
      </c>
      <c r="AH31" s="50">
        <f t="shared" si="9"/>
        <v>0</v>
      </c>
      <c r="AI31" s="50">
        <f t="shared" si="9"/>
        <v>0</v>
      </c>
      <c r="AJ31" s="50">
        <f t="shared" si="9"/>
        <v>0</v>
      </c>
      <c r="AK31" s="50">
        <f t="shared" ref="AK31:CF31" si="10">SUM(AK32:AK45)</f>
        <v>0</v>
      </c>
      <c r="AL31" s="50">
        <f t="shared" si="10"/>
        <v>0</v>
      </c>
      <c r="AM31" s="50">
        <f t="shared" si="10"/>
        <v>0</v>
      </c>
      <c r="AN31" s="50">
        <f t="shared" si="10"/>
        <v>0</v>
      </c>
      <c r="AO31" s="50">
        <f t="shared" si="10"/>
        <v>0</v>
      </c>
      <c r="AP31" s="50">
        <f t="shared" si="10"/>
        <v>0</v>
      </c>
      <c r="AQ31" s="50">
        <f t="shared" si="10"/>
        <v>0</v>
      </c>
      <c r="AR31" s="50">
        <f t="shared" si="10"/>
        <v>0</v>
      </c>
      <c r="AS31" s="50">
        <f t="shared" si="10"/>
        <v>0</v>
      </c>
      <c r="AT31" s="50">
        <f t="shared" si="10"/>
        <v>0</v>
      </c>
      <c r="AU31" s="50">
        <f t="shared" si="10"/>
        <v>0</v>
      </c>
      <c r="AV31" s="50">
        <f t="shared" si="10"/>
        <v>0</v>
      </c>
      <c r="AW31" s="50">
        <f t="shared" si="10"/>
        <v>0</v>
      </c>
      <c r="AX31" s="50">
        <f t="shared" si="10"/>
        <v>0</v>
      </c>
      <c r="AY31" s="50">
        <f t="shared" si="10"/>
        <v>0</v>
      </c>
      <c r="AZ31" s="50">
        <f t="shared" si="10"/>
        <v>0</v>
      </c>
      <c r="BA31" s="50">
        <f t="shared" si="10"/>
        <v>0</v>
      </c>
      <c r="BB31" s="50">
        <f t="shared" si="10"/>
        <v>0</v>
      </c>
      <c r="BC31" s="50">
        <f t="shared" si="10"/>
        <v>0</v>
      </c>
      <c r="BD31" s="50">
        <f t="shared" si="10"/>
        <v>0</v>
      </c>
      <c r="BE31" s="50">
        <f t="shared" si="10"/>
        <v>0</v>
      </c>
      <c r="BF31" s="50">
        <f t="shared" si="10"/>
        <v>0</v>
      </c>
      <c r="BG31" s="50">
        <f t="shared" si="10"/>
        <v>0</v>
      </c>
      <c r="BH31" s="50">
        <f t="shared" si="10"/>
        <v>0</v>
      </c>
      <c r="BI31" s="50">
        <f t="shared" si="10"/>
        <v>0</v>
      </c>
      <c r="BJ31" s="50">
        <f t="shared" si="10"/>
        <v>0</v>
      </c>
      <c r="BK31" s="50">
        <f t="shared" si="10"/>
        <v>0</v>
      </c>
      <c r="BL31" s="50">
        <f t="shared" si="10"/>
        <v>0</v>
      </c>
      <c r="BM31" s="50">
        <f t="shared" si="10"/>
        <v>0</v>
      </c>
      <c r="BN31" s="50">
        <f t="shared" si="10"/>
        <v>0</v>
      </c>
      <c r="BO31" s="50">
        <f t="shared" si="10"/>
        <v>0</v>
      </c>
      <c r="BP31" s="50">
        <f t="shared" si="10"/>
        <v>0</v>
      </c>
      <c r="BQ31" s="50">
        <f t="shared" si="10"/>
        <v>0</v>
      </c>
      <c r="BR31" s="50">
        <f t="shared" si="10"/>
        <v>0</v>
      </c>
      <c r="BS31" s="50">
        <f t="shared" si="10"/>
        <v>0</v>
      </c>
      <c r="BT31" s="50">
        <f t="shared" si="10"/>
        <v>0</v>
      </c>
      <c r="BU31" s="50">
        <f t="shared" si="10"/>
        <v>0</v>
      </c>
      <c r="BV31" s="50">
        <f t="shared" si="10"/>
        <v>0</v>
      </c>
      <c r="BW31" s="50">
        <f t="shared" si="10"/>
        <v>0</v>
      </c>
      <c r="BX31" s="50">
        <f t="shared" si="10"/>
        <v>0</v>
      </c>
      <c r="BY31" s="50">
        <f t="shared" si="10"/>
        <v>0</v>
      </c>
      <c r="BZ31" s="50">
        <f t="shared" si="10"/>
        <v>0</v>
      </c>
      <c r="CA31" s="50">
        <f t="shared" si="10"/>
        <v>0</v>
      </c>
      <c r="CB31" s="50">
        <f t="shared" si="10"/>
        <v>0</v>
      </c>
      <c r="CC31" s="50">
        <f t="shared" si="10"/>
        <v>0</v>
      </c>
      <c r="CD31" s="50">
        <f t="shared" si="10"/>
        <v>0</v>
      </c>
      <c r="CE31" s="50">
        <f t="shared" si="10"/>
        <v>0</v>
      </c>
      <c r="CF31" s="50">
        <f t="shared" si="10"/>
        <v>0</v>
      </c>
      <c r="CG31" s="50">
        <f>SUM(CG32:CG45)</f>
        <v>0</v>
      </c>
      <c r="CH31" s="50">
        <f>SUM(CH32:CH45)</f>
        <v>0</v>
      </c>
      <c r="CI31" s="50">
        <f>SUM(CI32:CI45)</f>
        <v>0</v>
      </c>
      <c r="CJ31" s="115">
        <f>SUM(CJ32:CJ45)</f>
        <v>0</v>
      </c>
      <c r="CK31" s="105"/>
      <c r="CL31" s="87"/>
      <c r="CM31" s="87"/>
      <c r="CN31" s="87"/>
      <c r="CO31" s="87"/>
      <c r="CP31" s="87"/>
      <c r="CQ31" s="87"/>
      <c r="CR31" s="87"/>
      <c r="CS31" s="87"/>
      <c r="CT31" s="37"/>
      <c r="CU31" s="37"/>
      <c r="CV31" s="37"/>
      <c r="CW31" s="207"/>
    </row>
    <row r="32" spans="1:102" ht="19.5" thickBot="1">
      <c r="A32" s="64" t="s">
        <v>26</v>
      </c>
      <c r="B32" s="152">
        <f t="shared" ref="B32:B45" si="11">IF($CX$45&gt;0,RANK($D32,$D$32:$D$45,),"")</f>
        <v>6</v>
      </c>
      <c r="C32" s="36">
        <f>(IF(D32&gt;0,1,0))*((IF(B32=1,10,0))+(IF(B32=2,6,0))+(IF(B32=3,3,0))+(IF(B32=4,1,0)))</f>
        <v>0</v>
      </c>
      <c r="D32" s="63">
        <f t="shared" ref="D32:D45" si="12">SUM(CT32:CW32)</f>
        <v>1</v>
      </c>
      <c r="E32" s="11"/>
      <c r="F32" s="12"/>
      <c r="G32" s="12"/>
      <c r="H32" s="51"/>
      <c r="I32" s="11"/>
      <c r="J32" s="12"/>
      <c r="K32" s="12"/>
      <c r="L32" s="51">
        <v>1</v>
      </c>
      <c r="M32" s="11"/>
      <c r="N32" s="12"/>
      <c r="O32" s="12"/>
      <c r="P32" s="51"/>
      <c r="Q32" s="11"/>
      <c r="R32" s="12"/>
      <c r="S32" s="12"/>
      <c r="T32" s="51"/>
      <c r="U32" s="11"/>
      <c r="V32" s="12"/>
      <c r="W32" s="12"/>
      <c r="X32" s="51"/>
      <c r="Y32" s="11"/>
      <c r="Z32" s="12"/>
      <c r="AA32" s="12"/>
      <c r="AB32" s="51"/>
      <c r="AC32" s="11"/>
      <c r="AD32" s="12"/>
      <c r="AE32" s="12"/>
      <c r="AF32" s="51"/>
      <c r="AG32" s="11"/>
      <c r="AH32" s="12"/>
      <c r="AI32" s="12"/>
      <c r="AJ32" s="51"/>
      <c r="AK32" s="11"/>
      <c r="AL32" s="12"/>
      <c r="AM32" s="12"/>
      <c r="AN32" s="51"/>
      <c r="AO32" s="11"/>
      <c r="AP32" s="12"/>
      <c r="AQ32" s="12"/>
      <c r="AR32" s="51"/>
      <c r="AS32" s="11"/>
      <c r="AT32" s="12"/>
      <c r="AU32" s="12"/>
      <c r="AV32" s="51"/>
      <c r="AW32" s="11"/>
      <c r="AX32" s="12"/>
      <c r="AY32" s="12"/>
      <c r="AZ32" s="51"/>
      <c r="BA32" s="11"/>
      <c r="BB32" s="12"/>
      <c r="BC32" s="12"/>
      <c r="BD32" s="51"/>
      <c r="BE32" s="11"/>
      <c r="BF32" s="12"/>
      <c r="BG32" s="12"/>
      <c r="BH32" s="51"/>
      <c r="BI32" s="11"/>
      <c r="BJ32" s="12"/>
      <c r="BK32" s="12"/>
      <c r="BL32" s="51"/>
      <c r="BM32" s="11"/>
      <c r="BN32" s="12"/>
      <c r="BO32" s="12"/>
      <c r="BP32" s="51"/>
      <c r="BQ32" s="11"/>
      <c r="BR32" s="12"/>
      <c r="BS32" s="12"/>
      <c r="BT32" s="51"/>
      <c r="BU32" s="11"/>
      <c r="BV32" s="12"/>
      <c r="BW32" s="12"/>
      <c r="BX32" s="51"/>
      <c r="BY32" s="11"/>
      <c r="BZ32" s="12"/>
      <c r="CA32" s="12"/>
      <c r="CB32" s="51"/>
      <c r="CC32" s="11"/>
      <c r="CD32" s="12"/>
      <c r="CE32" s="12"/>
      <c r="CF32" s="51"/>
      <c r="CG32" s="11"/>
      <c r="CH32" s="12"/>
      <c r="CI32" s="12"/>
      <c r="CJ32" s="51"/>
      <c r="CK32" s="101"/>
      <c r="CL32" s="87"/>
      <c r="CM32" s="87"/>
      <c r="CN32" s="87"/>
      <c r="CO32" s="87"/>
      <c r="CP32" s="87"/>
      <c r="CQ32" s="87"/>
      <c r="CR32" s="87"/>
      <c r="CS32" s="87"/>
      <c r="CT32" s="52">
        <f t="shared" ref="CT32:CT45" si="13">(SUM(E32,I32,M32,Q32,U32,Y32,AC32,AG32,AK32,AO32,AS32,AW32,BA32,BE32,BI32,BM32,BQ32,BU32,BY32,CC32,CG32)*10)+((CL8/2)*10)</f>
        <v>0</v>
      </c>
      <c r="CU32" s="53">
        <f t="shared" ref="CU32:CU45" si="14">(SUM(F32,J32,N32,R32,V32,Z32,AD32,AH32,AL32,AP32,AT32,AX32,BB32,BF32,BJ32,BN32,BR32,BV32,BZ32,CD32,CH32)*(6))+((CM8/2)*6)</f>
        <v>0</v>
      </c>
      <c r="CV32" s="53">
        <f t="shared" ref="CV32:CV45" si="15">(SUM(G32,K32,O32,S32,W32,AA32,AE32,AI32,AM32,AQ32,AU32,AY32,BC32,BG32,BK32,BO32,BS32,BW32,CA32,CE32,CI32)*3)+((CN8/2)*3)</f>
        <v>0</v>
      </c>
      <c r="CW32" s="57">
        <f t="shared" ref="CW32:CW45" si="16">(SUM(H32,L32,P32,T32,X32,AB32,AF32,AJ32,AN32,AR32,AV32,AZ32,BD32,BH32,BL32,BP32,BT32,BX32,CB32,CF32,CJ32))+(CO8/2)</f>
        <v>1</v>
      </c>
    </row>
    <row r="33" spans="1:102" ht="19.5" thickBot="1">
      <c r="A33" s="89" t="s">
        <v>27</v>
      </c>
      <c r="B33" s="70">
        <f t="shared" si="11"/>
        <v>2</v>
      </c>
      <c r="C33" s="71">
        <f t="shared" ref="C33:C45" si="17">(IF(D33&gt;0,1,0))*((IF(B33=1,10,0))+(IF(B33=2,6,0))+(IF(B33=3,3,0))+(IF(B33=4,1,0)))</f>
        <v>6</v>
      </c>
      <c r="D33" s="72">
        <f t="shared" si="12"/>
        <v>10</v>
      </c>
      <c r="E33" s="90">
        <v>1</v>
      </c>
      <c r="F33" s="91"/>
      <c r="G33" s="91"/>
      <c r="H33" s="92"/>
      <c r="I33" s="90"/>
      <c r="J33" s="91"/>
      <c r="K33" s="91"/>
      <c r="L33" s="92"/>
      <c r="M33" s="90"/>
      <c r="N33" s="91"/>
      <c r="O33" s="91"/>
      <c r="P33" s="92"/>
      <c r="Q33" s="90"/>
      <c r="R33" s="91"/>
      <c r="S33" s="91"/>
      <c r="T33" s="92"/>
      <c r="U33" s="90"/>
      <c r="V33" s="91"/>
      <c r="W33" s="91"/>
      <c r="X33" s="92"/>
      <c r="Y33" s="90"/>
      <c r="Z33" s="91"/>
      <c r="AA33" s="91"/>
      <c r="AB33" s="92"/>
      <c r="AC33" s="90"/>
      <c r="AD33" s="91"/>
      <c r="AE33" s="91"/>
      <c r="AF33" s="92"/>
      <c r="AG33" s="90"/>
      <c r="AH33" s="91"/>
      <c r="AI33" s="91"/>
      <c r="AJ33" s="92"/>
      <c r="AK33" s="90"/>
      <c r="AL33" s="91"/>
      <c r="AM33" s="91"/>
      <c r="AN33" s="92"/>
      <c r="AO33" s="90"/>
      <c r="AP33" s="91"/>
      <c r="AQ33" s="91"/>
      <c r="AR33" s="92"/>
      <c r="AS33" s="90"/>
      <c r="AT33" s="91"/>
      <c r="AU33" s="91"/>
      <c r="AV33" s="92"/>
      <c r="AW33" s="90"/>
      <c r="AX33" s="91"/>
      <c r="AY33" s="91"/>
      <c r="AZ33" s="92"/>
      <c r="BA33" s="90"/>
      <c r="BB33" s="91"/>
      <c r="BC33" s="91"/>
      <c r="BD33" s="92"/>
      <c r="BE33" s="90"/>
      <c r="BF33" s="91"/>
      <c r="BG33" s="91"/>
      <c r="BH33" s="92"/>
      <c r="BI33" s="90"/>
      <c r="BJ33" s="91"/>
      <c r="BK33" s="91"/>
      <c r="BL33" s="92"/>
      <c r="BM33" s="90"/>
      <c r="BN33" s="91"/>
      <c r="BO33" s="91"/>
      <c r="BP33" s="92"/>
      <c r="BQ33" s="90"/>
      <c r="BR33" s="91"/>
      <c r="BS33" s="91"/>
      <c r="BT33" s="92"/>
      <c r="BU33" s="90"/>
      <c r="BV33" s="91"/>
      <c r="BW33" s="91"/>
      <c r="BX33" s="92"/>
      <c r="BY33" s="90"/>
      <c r="BZ33" s="91"/>
      <c r="CA33" s="91"/>
      <c r="CB33" s="92"/>
      <c r="CC33" s="90"/>
      <c r="CD33" s="91"/>
      <c r="CE33" s="91"/>
      <c r="CF33" s="92"/>
      <c r="CG33" s="90"/>
      <c r="CH33" s="91"/>
      <c r="CI33" s="91"/>
      <c r="CJ33" s="92"/>
      <c r="CK33" s="101"/>
      <c r="CL33" s="87"/>
      <c r="CM33" s="87"/>
      <c r="CN33" s="87"/>
      <c r="CO33" s="87"/>
      <c r="CP33" s="87"/>
      <c r="CQ33" s="87"/>
      <c r="CR33" s="87"/>
      <c r="CS33" s="87"/>
      <c r="CT33" s="52">
        <f t="shared" si="13"/>
        <v>10</v>
      </c>
      <c r="CU33" s="53">
        <f t="shared" si="14"/>
        <v>0</v>
      </c>
      <c r="CV33" s="53">
        <f t="shared" si="15"/>
        <v>0</v>
      </c>
      <c r="CW33" s="57">
        <f t="shared" si="16"/>
        <v>0</v>
      </c>
    </row>
    <row r="34" spans="1:102" ht="19.5" thickBot="1">
      <c r="A34" s="64" t="s">
        <v>28</v>
      </c>
      <c r="B34" s="152">
        <f t="shared" si="11"/>
        <v>4</v>
      </c>
      <c r="C34" s="36">
        <f t="shared" si="17"/>
        <v>1</v>
      </c>
      <c r="D34" s="63">
        <f t="shared" si="12"/>
        <v>3</v>
      </c>
      <c r="E34" s="11"/>
      <c r="F34" s="12"/>
      <c r="G34" s="12">
        <v>1</v>
      </c>
      <c r="H34" s="51"/>
      <c r="I34" s="11"/>
      <c r="J34" s="12"/>
      <c r="K34" s="12"/>
      <c r="L34" s="51"/>
      <c r="M34" s="11"/>
      <c r="N34" s="12"/>
      <c r="O34" s="12"/>
      <c r="P34" s="51"/>
      <c r="Q34" s="11"/>
      <c r="R34" s="12"/>
      <c r="S34" s="12"/>
      <c r="T34" s="51"/>
      <c r="U34" s="11"/>
      <c r="V34" s="12"/>
      <c r="W34" s="12"/>
      <c r="X34" s="51"/>
      <c r="Y34" s="11"/>
      <c r="Z34" s="12"/>
      <c r="AA34" s="12"/>
      <c r="AB34" s="51"/>
      <c r="AC34" s="11"/>
      <c r="AD34" s="12"/>
      <c r="AE34" s="12"/>
      <c r="AF34" s="51"/>
      <c r="AG34" s="11"/>
      <c r="AH34" s="12"/>
      <c r="AI34" s="12"/>
      <c r="AJ34" s="51"/>
      <c r="AK34" s="11"/>
      <c r="AL34" s="12"/>
      <c r="AM34" s="12"/>
      <c r="AN34" s="51"/>
      <c r="AO34" s="11"/>
      <c r="AP34" s="12"/>
      <c r="AQ34" s="12"/>
      <c r="AR34" s="51"/>
      <c r="AS34" s="11"/>
      <c r="AT34" s="12"/>
      <c r="AU34" s="12"/>
      <c r="AV34" s="51"/>
      <c r="AW34" s="11"/>
      <c r="AX34" s="12"/>
      <c r="AY34" s="12"/>
      <c r="AZ34" s="51"/>
      <c r="BA34" s="11"/>
      <c r="BB34" s="12"/>
      <c r="BC34" s="12"/>
      <c r="BD34" s="51"/>
      <c r="BE34" s="11"/>
      <c r="BF34" s="12"/>
      <c r="BG34" s="12"/>
      <c r="BH34" s="51"/>
      <c r="BI34" s="11"/>
      <c r="BJ34" s="12"/>
      <c r="BK34" s="12"/>
      <c r="BL34" s="51"/>
      <c r="BM34" s="11"/>
      <c r="BN34" s="12"/>
      <c r="BO34" s="12"/>
      <c r="BP34" s="51"/>
      <c r="BQ34" s="11"/>
      <c r="BR34" s="12"/>
      <c r="BS34" s="12"/>
      <c r="BT34" s="51"/>
      <c r="BU34" s="11"/>
      <c r="BV34" s="12"/>
      <c r="BW34" s="12"/>
      <c r="BX34" s="51"/>
      <c r="BY34" s="11"/>
      <c r="BZ34" s="12"/>
      <c r="CA34" s="12"/>
      <c r="CB34" s="51"/>
      <c r="CC34" s="11"/>
      <c r="CD34" s="12"/>
      <c r="CE34" s="12"/>
      <c r="CF34" s="51"/>
      <c r="CG34" s="11"/>
      <c r="CH34" s="12"/>
      <c r="CI34" s="12"/>
      <c r="CJ34" s="51"/>
      <c r="CK34" s="101"/>
      <c r="CL34" s="87"/>
      <c r="CM34" s="87"/>
      <c r="CN34" s="87"/>
      <c r="CO34" s="87"/>
      <c r="CP34" s="87"/>
      <c r="CQ34" s="87"/>
      <c r="CR34" s="87"/>
      <c r="CS34" s="87"/>
      <c r="CT34" s="52">
        <f t="shared" si="13"/>
        <v>0</v>
      </c>
      <c r="CU34" s="53">
        <f t="shared" si="14"/>
        <v>0</v>
      </c>
      <c r="CV34" s="53">
        <f t="shared" si="15"/>
        <v>3</v>
      </c>
      <c r="CW34" s="57">
        <f t="shared" si="16"/>
        <v>0</v>
      </c>
    </row>
    <row r="35" spans="1:102" ht="19.5" thickBot="1">
      <c r="A35" s="89" t="s">
        <v>29</v>
      </c>
      <c r="B35" s="70">
        <f t="shared" si="11"/>
        <v>4</v>
      </c>
      <c r="C35" s="71">
        <f t="shared" si="17"/>
        <v>1</v>
      </c>
      <c r="D35" s="72">
        <f t="shared" si="12"/>
        <v>3</v>
      </c>
      <c r="E35" s="90"/>
      <c r="F35" s="91"/>
      <c r="G35" s="91"/>
      <c r="H35" s="92"/>
      <c r="I35" s="90"/>
      <c r="J35" s="91"/>
      <c r="K35" s="91">
        <v>1</v>
      </c>
      <c r="L35" s="92"/>
      <c r="M35" s="90"/>
      <c r="N35" s="91"/>
      <c r="O35" s="91"/>
      <c r="P35" s="92"/>
      <c r="Q35" s="90"/>
      <c r="R35" s="91"/>
      <c r="S35" s="91"/>
      <c r="T35" s="92"/>
      <c r="U35" s="90"/>
      <c r="V35" s="91"/>
      <c r="W35" s="91"/>
      <c r="X35" s="92"/>
      <c r="Y35" s="90"/>
      <c r="Z35" s="91"/>
      <c r="AA35" s="91"/>
      <c r="AB35" s="92"/>
      <c r="AC35" s="90"/>
      <c r="AD35" s="91"/>
      <c r="AE35" s="91"/>
      <c r="AF35" s="92"/>
      <c r="AG35" s="90"/>
      <c r="AH35" s="91"/>
      <c r="AI35" s="91"/>
      <c r="AJ35" s="92"/>
      <c r="AK35" s="90"/>
      <c r="AL35" s="91"/>
      <c r="AM35" s="91"/>
      <c r="AN35" s="92"/>
      <c r="AO35" s="90"/>
      <c r="AP35" s="91"/>
      <c r="AQ35" s="91"/>
      <c r="AR35" s="92"/>
      <c r="AS35" s="90"/>
      <c r="AT35" s="91"/>
      <c r="AU35" s="91"/>
      <c r="AV35" s="92"/>
      <c r="AW35" s="90"/>
      <c r="AX35" s="91"/>
      <c r="AY35" s="91"/>
      <c r="AZ35" s="92"/>
      <c r="BA35" s="90"/>
      <c r="BB35" s="91"/>
      <c r="BC35" s="91"/>
      <c r="BD35" s="92"/>
      <c r="BE35" s="90"/>
      <c r="BF35" s="91"/>
      <c r="BG35" s="91"/>
      <c r="BH35" s="92"/>
      <c r="BI35" s="90"/>
      <c r="BJ35" s="91"/>
      <c r="BK35" s="91"/>
      <c r="BL35" s="92"/>
      <c r="BM35" s="90"/>
      <c r="BN35" s="91"/>
      <c r="BO35" s="91"/>
      <c r="BP35" s="92"/>
      <c r="BQ35" s="90"/>
      <c r="BR35" s="91"/>
      <c r="BS35" s="91"/>
      <c r="BT35" s="92"/>
      <c r="BU35" s="90"/>
      <c r="BV35" s="91"/>
      <c r="BW35" s="91"/>
      <c r="BX35" s="92"/>
      <c r="BY35" s="90"/>
      <c r="BZ35" s="91"/>
      <c r="CA35" s="91"/>
      <c r="CB35" s="92"/>
      <c r="CC35" s="90"/>
      <c r="CD35" s="91"/>
      <c r="CE35" s="91"/>
      <c r="CF35" s="92"/>
      <c r="CG35" s="90"/>
      <c r="CH35" s="91"/>
      <c r="CI35" s="91"/>
      <c r="CJ35" s="92"/>
      <c r="CK35" s="101"/>
      <c r="CL35" s="87"/>
      <c r="CM35" s="87"/>
      <c r="CN35" s="87"/>
      <c r="CO35" s="87"/>
      <c r="CP35" s="87"/>
      <c r="CQ35" s="87"/>
      <c r="CR35" s="87"/>
      <c r="CS35" s="87"/>
      <c r="CT35" s="52">
        <f t="shared" si="13"/>
        <v>0</v>
      </c>
      <c r="CU35" s="53">
        <f t="shared" si="14"/>
        <v>0</v>
      </c>
      <c r="CV35" s="53">
        <f t="shared" si="15"/>
        <v>3</v>
      </c>
      <c r="CW35" s="57">
        <f t="shared" si="16"/>
        <v>0</v>
      </c>
    </row>
    <row r="36" spans="1:102" ht="19.5" thickBot="1">
      <c r="A36" s="64" t="s">
        <v>30</v>
      </c>
      <c r="B36" s="152">
        <f t="shared" si="11"/>
        <v>8</v>
      </c>
      <c r="C36" s="36">
        <f t="shared" si="17"/>
        <v>0</v>
      </c>
      <c r="D36" s="63">
        <f t="shared" si="12"/>
        <v>0</v>
      </c>
      <c r="E36" s="11"/>
      <c r="F36" s="12"/>
      <c r="G36" s="12"/>
      <c r="H36" s="51"/>
      <c r="I36" s="11"/>
      <c r="J36" s="12"/>
      <c r="K36" s="12"/>
      <c r="L36" s="51"/>
      <c r="M36" s="11"/>
      <c r="N36" s="12"/>
      <c r="O36" s="12"/>
      <c r="P36" s="51"/>
      <c r="Q36" s="11"/>
      <c r="R36" s="12"/>
      <c r="S36" s="12"/>
      <c r="T36" s="51"/>
      <c r="U36" s="11"/>
      <c r="V36" s="12"/>
      <c r="W36" s="12"/>
      <c r="X36" s="51"/>
      <c r="Y36" s="11"/>
      <c r="Z36" s="12"/>
      <c r="AA36" s="12"/>
      <c r="AB36" s="51"/>
      <c r="AC36" s="11"/>
      <c r="AD36" s="12"/>
      <c r="AE36" s="12"/>
      <c r="AF36" s="51"/>
      <c r="AG36" s="11"/>
      <c r="AH36" s="12"/>
      <c r="AI36" s="12"/>
      <c r="AJ36" s="51"/>
      <c r="AK36" s="11"/>
      <c r="AL36" s="12"/>
      <c r="AM36" s="12"/>
      <c r="AN36" s="51"/>
      <c r="AO36" s="11"/>
      <c r="AP36" s="12"/>
      <c r="AQ36" s="12"/>
      <c r="AR36" s="51"/>
      <c r="AS36" s="11"/>
      <c r="AT36" s="12"/>
      <c r="AU36" s="12"/>
      <c r="AV36" s="51"/>
      <c r="AW36" s="11"/>
      <c r="AX36" s="12"/>
      <c r="AY36" s="12"/>
      <c r="AZ36" s="51"/>
      <c r="BA36" s="11"/>
      <c r="BB36" s="12"/>
      <c r="BC36" s="12"/>
      <c r="BD36" s="51"/>
      <c r="BE36" s="11"/>
      <c r="BF36" s="12"/>
      <c r="BG36" s="12"/>
      <c r="BH36" s="51"/>
      <c r="BI36" s="11"/>
      <c r="BJ36" s="12"/>
      <c r="BK36" s="12"/>
      <c r="BL36" s="51"/>
      <c r="BM36" s="11"/>
      <c r="BN36" s="12"/>
      <c r="BO36" s="12"/>
      <c r="BP36" s="51"/>
      <c r="BQ36" s="11"/>
      <c r="BR36" s="12"/>
      <c r="BS36" s="12"/>
      <c r="BT36" s="51"/>
      <c r="BU36" s="11"/>
      <c r="BV36" s="12"/>
      <c r="BW36" s="12"/>
      <c r="BX36" s="51"/>
      <c r="BY36" s="11"/>
      <c r="BZ36" s="12"/>
      <c r="CA36" s="12"/>
      <c r="CB36" s="51"/>
      <c r="CC36" s="11"/>
      <c r="CD36" s="12"/>
      <c r="CE36" s="12"/>
      <c r="CF36" s="51"/>
      <c r="CG36" s="11"/>
      <c r="CH36" s="12"/>
      <c r="CI36" s="12"/>
      <c r="CJ36" s="51"/>
      <c r="CK36" s="101"/>
      <c r="CL36" s="87"/>
      <c r="CM36" s="87"/>
      <c r="CN36" s="87"/>
      <c r="CO36" s="87"/>
      <c r="CP36" s="87"/>
      <c r="CQ36" s="87"/>
      <c r="CR36" s="87"/>
      <c r="CS36" s="87"/>
      <c r="CT36" s="52">
        <f t="shared" si="13"/>
        <v>0</v>
      </c>
      <c r="CU36" s="53">
        <f t="shared" si="14"/>
        <v>0</v>
      </c>
      <c r="CV36" s="53">
        <f t="shared" si="15"/>
        <v>0</v>
      </c>
      <c r="CW36" s="57">
        <f t="shared" si="16"/>
        <v>0</v>
      </c>
    </row>
    <row r="37" spans="1:102" ht="19.5" thickBot="1">
      <c r="A37" s="89" t="s">
        <v>31</v>
      </c>
      <c r="B37" s="70">
        <f t="shared" si="11"/>
        <v>8</v>
      </c>
      <c r="C37" s="71">
        <f t="shared" si="17"/>
        <v>0</v>
      </c>
      <c r="D37" s="72">
        <f t="shared" si="12"/>
        <v>0</v>
      </c>
      <c r="E37" s="90"/>
      <c r="F37" s="91"/>
      <c r="G37" s="91"/>
      <c r="H37" s="92"/>
      <c r="I37" s="90"/>
      <c r="J37" s="91"/>
      <c r="K37" s="91"/>
      <c r="L37" s="92"/>
      <c r="M37" s="90"/>
      <c r="N37" s="91"/>
      <c r="O37" s="91"/>
      <c r="P37" s="92"/>
      <c r="Q37" s="90"/>
      <c r="R37" s="91"/>
      <c r="S37" s="91"/>
      <c r="T37" s="92"/>
      <c r="U37" s="90"/>
      <c r="V37" s="91"/>
      <c r="W37" s="91"/>
      <c r="X37" s="92"/>
      <c r="Y37" s="90"/>
      <c r="Z37" s="91"/>
      <c r="AA37" s="91"/>
      <c r="AB37" s="92"/>
      <c r="AC37" s="90"/>
      <c r="AD37" s="91"/>
      <c r="AE37" s="91"/>
      <c r="AF37" s="92"/>
      <c r="AG37" s="90"/>
      <c r="AH37" s="91"/>
      <c r="AI37" s="91"/>
      <c r="AJ37" s="92"/>
      <c r="AK37" s="90"/>
      <c r="AL37" s="91"/>
      <c r="AM37" s="91"/>
      <c r="AN37" s="92"/>
      <c r="AO37" s="90"/>
      <c r="AP37" s="91"/>
      <c r="AQ37" s="91"/>
      <c r="AR37" s="92"/>
      <c r="AS37" s="90"/>
      <c r="AT37" s="91"/>
      <c r="AU37" s="91"/>
      <c r="AV37" s="92"/>
      <c r="AW37" s="90"/>
      <c r="AX37" s="91"/>
      <c r="AY37" s="91"/>
      <c r="AZ37" s="92"/>
      <c r="BA37" s="90"/>
      <c r="BB37" s="91"/>
      <c r="BC37" s="91"/>
      <c r="BD37" s="92"/>
      <c r="BE37" s="90"/>
      <c r="BF37" s="91"/>
      <c r="BG37" s="91"/>
      <c r="BH37" s="92"/>
      <c r="BI37" s="90"/>
      <c r="BJ37" s="91"/>
      <c r="BK37" s="91"/>
      <c r="BL37" s="92"/>
      <c r="BM37" s="90"/>
      <c r="BN37" s="91"/>
      <c r="BO37" s="91"/>
      <c r="BP37" s="92"/>
      <c r="BQ37" s="90"/>
      <c r="BR37" s="91"/>
      <c r="BS37" s="91"/>
      <c r="BT37" s="92"/>
      <c r="BU37" s="90"/>
      <c r="BV37" s="91"/>
      <c r="BW37" s="91"/>
      <c r="BX37" s="92"/>
      <c r="BY37" s="90"/>
      <c r="BZ37" s="91"/>
      <c r="CA37" s="91"/>
      <c r="CB37" s="92"/>
      <c r="CC37" s="90"/>
      <c r="CD37" s="91"/>
      <c r="CE37" s="91"/>
      <c r="CF37" s="92"/>
      <c r="CG37" s="90"/>
      <c r="CH37" s="91"/>
      <c r="CI37" s="91"/>
      <c r="CJ37" s="92"/>
      <c r="CK37" s="101"/>
      <c r="CL37" s="87"/>
      <c r="CM37" s="87"/>
      <c r="CN37" s="87"/>
      <c r="CO37" s="87"/>
      <c r="CP37" s="87"/>
      <c r="CQ37" s="87"/>
      <c r="CR37" s="87"/>
      <c r="CS37" s="87"/>
      <c r="CT37" s="52">
        <f t="shared" si="13"/>
        <v>0</v>
      </c>
      <c r="CU37" s="53">
        <f t="shared" si="14"/>
        <v>0</v>
      </c>
      <c r="CV37" s="53">
        <f t="shared" si="15"/>
        <v>0</v>
      </c>
      <c r="CW37" s="57">
        <f t="shared" si="16"/>
        <v>0</v>
      </c>
    </row>
    <row r="38" spans="1:102" ht="19.5" thickBot="1">
      <c r="A38" s="64" t="s">
        <v>32</v>
      </c>
      <c r="B38" s="152">
        <f t="shared" si="11"/>
        <v>8</v>
      </c>
      <c r="C38" s="36">
        <f t="shared" si="17"/>
        <v>0</v>
      </c>
      <c r="D38" s="63">
        <f t="shared" si="12"/>
        <v>0</v>
      </c>
      <c r="E38" s="11"/>
      <c r="F38" s="12"/>
      <c r="G38" s="12"/>
      <c r="H38" s="51"/>
      <c r="I38" s="11"/>
      <c r="J38" s="12"/>
      <c r="K38" s="12"/>
      <c r="L38" s="51"/>
      <c r="M38" s="11"/>
      <c r="N38" s="12"/>
      <c r="O38" s="12"/>
      <c r="P38" s="51"/>
      <c r="Q38" s="11"/>
      <c r="R38" s="12"/>
      <c r="S38" s="12"/>
      <c r="T38" s="51"/>
      <c r="U38" s="11"/>
      <c r="V38" s="12"/>
      <c r="W38" s="12"/>
      <c r="X38" s="51"/>
      <c r="Y38" s="11"/>
      <c r="Z38" s="12"/>
      <c r="AA38" s="12"/>
      <c r="AB38" s="51"/>
      <c r="AC38" s="11"/>
      <c r="AD38" s="12"/>
      <c r="AE38" s="12"/>
      <c r="AF38" s="51"/>
      <c r="AG38" s="11"/>
      <c r="AH38" s="12"/>
      <c r="AI38" s="12"/>
      <c r="AJ38" s="51"/>
      <c r="AK38" s="11"/>
      <c r="AL38" s="12"/>
      <c r="AM38" s="12"/>
      <c r="AN38" s="51"/>
      <c r="AO38" s="11"/>
      <c r="AP38" s="12"/>
      <c r="AQ38" s="12"/>
      <c r="AR38" s="51"/>
      <c r="AS38" s="11"/>
      <c r="AT38" s="12"/>
      <c r="AU38" s="12"/>
      <c r="AV38" s="51"/>
      <c r="AW38" s="11"/>
      <c r="AX38" s="12"/>
      <c r="AY38" s="12"/>
      <c r="AZ38" s="51"/>
      <c r="BA38" s="11"/>
      <c r="BB38" s="12"/>
      <c r="BC38" s="12"/>
      <c r="BD38" s="51"/>
      <c r="BE38" s="11"/>
      <c r="BF38" s="12"/>
      <c r="BG38" s="12"/>
      <c r="BH38" s="51"/>
      <c r="BI38" s="11"/>
      <c r="BJ38" s="12"/>
      <c r="BK38" s="12"/>
      <c r="BL38" s="51"/>
      <c r="BM38" s="11"/>
      <c r="BN38" s="12"/>
      <c r="BO38" s="12"/>
      <c r="BP38" s="51"/>
      <c r="BQ38" s="11"/>
      <c r="BR38" s="12"/>
      <c r="BS38" s="12"/>
      <c r="BT38" s="51"/>
      <c r="BU38" s="11"/>
      <c r="BV38" s="12"/>
      <c r="BW38" s="12"/>
      <c r="BX38" s="51"/>
      <c r="BY38" s="11"/>
      <c r="BZ38" s="12"/>
      <c r="CA38" s="12"/>
      <c r="CB38" s="51"/>
      <c r="CC38" s="11"/>
      <c r="CD38" s="12"/>
      <c r="CE38" s="12"/>
      <c r="CF38" s="51"/>
      <c r="CG38" s="11"/>
      <c r="CH38" s="12"/>
      <c r="CI38" s="12"/>
      <c r="CJ38" s="51"/>
      <c r="CK38" s="101"/>
      <c r="CL38" s="87"/>
      <c r="CM38" s="87"/>
      <c r="CN38" s="87"/>
      <c r="CO38" s="87"/>
      <c r="CP38" s="87"/>
      <c r="CQ38" s="87"/>
      <c r="CR38" s="87"/>
      <c r="CS38" s="87"/>
      <c r="CT38" s="52">
        <f t="shared" si="13"/>
        <v>0</v>
      </c>
      <c r="CU38" s="53">
        <f t="shared" si="14"/>
        <v>0</v>
      </c>
      <c r="CV38" s="53">
        <f t="shared" si="15"/>
        <v>0</v>
      </c>
      <c r="CW38" s="57">
        <f t="shared" si="16"/>
        <v>0</v>
      </c>
    </row>
    <row r="39" spans="1:102" ht="19.5" thickBot="1">
      <c r="A39" s="89" t="s">
        <v>33</v>
      </c>
      <c r="B39" s="70">
        <f t="shared" si="11"/>
        <v>1</v>
      </c>
      <c r="C39" s="71">
        <f t="shared" si="17"/>
        <v>10</v>
      </c>
      <c r="D39" s="72">
        <f t="shared" si="12"/>
        <v>16</v>
      </c>
      <c r="E39" s="90"/>
      <c r="F39" s="91"/>
      <c r="G39" s="91"/>
      <c r="H39" s="92"/>
      <c r="I39" s="90">
        <v>1</v>
      </c>
      <c r="J39" s="91">
        <v>1</v>
      </c>
      <c r="K39" s="91"/>
      <c r="L39" s="92"/>
      <c r="M39" s="90"/>
      <c r="N39" s="91"/>
      <c r="O39" s="91"/>
      <c r="P39" s="92"/>
      <c r="Q39" s="90"/>
      <c r="R39" s="91"/>
      <c r="S39" s="91"/>
      <c r="T39" s="92"/>
      <c r="U39" s="90"/>
      <c r="V39" s="91"/>
      <c r="W39" s="91"/>
      <c r="X39" s="92"/>
      <c r="Y39" s="90"/>
      <c r="Z39" s="91"/>
      <c r="AA39" s="91"/>
      <c r="AB39" s="92"/>
      <c r="AC39" s="90"/>
      <c r="AD39" s="91"/>
      <c r="AE39" s="91"/>
      <c r="AF39" s="92"/>
      <c r="AG39" s="90"/>
      <c r="AH39" s="91"/>
      <c r="AI39" s="91"/>
      <c r="AJ39" s="92"/>
      <c r="AK39" s="90"/>
      <c r="AL39" s="91"/>
      <c r="AM39" s="91"/>
      <c r="AN39" s="92"/>
      <c r="AO39" s="90"/>
      <c r="AP39" s="91"/>
      <c r="AQ39" s="91"/>
      <c r="AR39" s="92"/>
      <c r="AS39" s="90"/>
      <c r="AT39" s="91"/>
      <c r="AU39" s="91"/>
      <c r="AV39" s="92"/>
      <c r="AW39" s="90"/>
      <c r="AX39" s="91"/>
      <c r="AY39" s="91"/>
      <c r="AZ39" s="92"/>
      <c r="BA39" s="90"/>
      <c r="BB39" s="91"/>
      <c r="BC39" s="91"/>
      <c r="BD39" s="92"/>
      <c r="BE39" s="90"/>
      <c r="BF39" s="91"/>
      <c r="BG39" s="91"/>
      <c r="BH39" s="92"/>
      <c r="BI39" s="90"/>
      <c r="BJ39" s="91"/>
      <c r="BK39" s="91"/>
      <c r="BL39" s="92"/>
      <c r="BM39" s="90"/>
      <c r="BN39" s="91"/>
      <c r="BO39" s="91"/>
      <c r="BP39" s="92"/>
      <c r="BQ39" s="90"/>
      <c r="BR39" s="91"/>
      <c r="BS39" s="91"/>
      <c r="BT39" s="92"/>
      <c r="BU39" s="90"/>
      <c r="BV39" s="91"/>
      <c r="BW39" s="91"/>
      <c r="BX39" s="92"/>
      <c r="BY39" s="90"/>
      <c r="BZ39" s="91"/>
      <c r="CA39" s="91"/>
      <c r="CB39" s="92"/>
      <c r="CC39" s="90"/>
      <c r="CD39" s="91"/>
      <c r="CE39" s="91"/>
      <c r="CF39" s="92"/>
      <c r="CG39" s="90"/>
      <c r="CH39" s="91"/>
      <c r="CI39" s="91"/>
      <c r="CJ39" s="92"/>
      <c r="CK39" s="101"/>
      <c r="CL39" s="87"/>
      <c r="CM39" s="87"/>
      <c r="CN39" s="87"/>
      <c r="CO39" s="87"/>
      <c r="CP39" s="87"/>
      <c r="CQ39" s="87"/>
      <c r="CR39" s="87"/>
      <c r="CS39" s="87"/>
      <c r="CT39" s="52">
        <f t="shared" si="13"/>
        <v>10</v>
      </c>
      <c r="CU39" s="53">
        <f t="shared" si="14"/>
        <v>6</v>
      </c>
      <c r="CV39" s="53">
        <f t="shared" si="15"/>
        <v>0</v>
      </c>
      <c r="CW39" s="57">
        <f t="shared" si="16"/>
        <v>0</v>
      </c>
    </row>
    <row r="40" spans="1:102" ht="19.5" thickBot="1">
      <c r="A40" s="64" t="s">
        <v>35</v>
      </c>
      <c r="B40" s="152">
        <f t="shared" si="11"/>
        <v>8</v>
      </c>
      <c r="C40" s="36">
        <f t="shared" si="17"/>
        <v>0</v>
      </c>
      <c r="D40" s="63">
        <f t="shared" si="12"/>
        <v>0</v>
      </c>
      <c r="E40" s="11"/>
      <c r="F40" s="12"/>
      <c r="G40" s="12"/>
      <c r="H40" s="51"/>
      <c r="I40" s="11"/>
      <c r="J40" s="12"/>
      <c r="K40" s="12"/>
      <c r="L40" s="51"/>
      <c r="M40" s="11"/>
      <c r="N40" s="12"/>
      <c r="O40" s="12"/>
      <c r="P40" s="51"/>
      <c r="Q40" s="11"/>
      <c r="R40" s="12"/>
      <c r="S40" s="12"/>
      <c r="T40" s="51"/>
      <c r="U40" s="11"/>
      <c r="V40" s="12"/>
      <c r="W40" s="12"/>
      <c r="X40" s="51"/>
      <c r="Y40" s="11"/>
      <c r="Z40" s="12"/>
      <c r="AA40" s="12"/>
      <c r="AB40" s="51"/>
      <c r="AC40" s="11"/>
      <c r="AD40" s="12"/>
      <c r="AE40" s="12"/>
      <c r="AF40" s="51"/>
      <c r="AG40" s="11"/>
      <c r="AH40" s="12"/>
      <c r="AI40" s="12"/>
      <c r="AJ40" s="51"/>
      <c r="AK40" s="11"/>
      <c r="AL40" s="12"/>
      <c r="AM40" s="12"/>
      <c r="AN40" s="51"/>
      <c r="AO40" s="11"/>
      <c r="AP40" s="12"/>
      <c r="AQ40" s="12"/>
      <c r="AR40" s="51"/>
      <c r="AS40" s="11"/>
      <c r="AT40" s="12"/>
      <c r="AU40" s="12"/>
      <c r="AV40" s="51"/>
      <c r="AW40" s="11"/>
      <c r="AX40" s="12"/>
      <c r="AY40" s="12"/>
      <c r="AZ40" s="51"/>
      <c r="BA40" s="11"/>
      <c r="BB40" s="12"/>
      <c r="BC40" s="12"/>
      <c r="BD40" s="51"/>
      <c r="BE40" s="11"/>
      <c r="BF40" s="12"/>
      <c r="BG40" s="12"/>
      <c r="BH40" s="51"/>
      <c r="BI40" s="11"/>
      <c r="BJ40" s="12"/>
      <c r="BK40" s="12"/>
      <c r="BL40" s="51"/>
      <c r="BM40" s="11"/>
      <c r="BN40" s="12"/>
      <c r="BO40" s="12"/>
      <c r="BP40" s="51"/>
      <c r="BQ40" s="11"/>
      <c r="BR40" s="12"/>
      <c r="BS40" s="12"/>
      <c r="BT40" s="51"/>
      <c r="BU40" s="11"/>
      <c r="BV40" s="12"/>
      <c r="BW40" s="12"/>
      <c r="BX40" s="51"/>
      <c r="BY40" s="11"/>
      <c r="BZ40" s="12"/>
      <c r="CA40" s="12"/>
      <c r="CB40" s="51"/>
      <c r="CC40" s="11"/>
      <c r="CD40" s="12"/>
      <c r="CE40" s="12"/>
      <c r="CF40" s="51"/>
      <c r="CG40" s="11"/>
      <c r="CH40" s="12"/>
      <c r="CI40" s="12"/>
      <c r="CJ40" s="51"/>
      <c r="CK40" s="101"/>
      <c r="CL40" s="87"/>
      <c r="CM40" s="87"/>
      <c r="CN40" s="87"/>
      <c r="CO40" s="87"/>
      <c r="CP40" s="87"/>
      <c r="CQ40" s="87"/>
      <c r="CR40" s="87"/>
      <c r="CS40" s="87"/>
      <c r="CT40" s="52">
        <f t="shared" si="13"/>
        <v>0</v>
      </c>
      <c r="CU40" s="53">
        <f t="shared" si="14"/>
        <v>0</v>
      </c>
      <c r="CV40" s="53">
        <f t="shared" si="15"/>
        <v>0</v>
      </c>
      <c r="CW40" s="57">
        <f t="shared" si="16"/>
        <v>0</v>
      </c>
    </row>
    <row r="41" spans="1:102" ht="19.5" thickBot="1">
      <c r="A41" s="89" t="s">
        <v>34</v>
      </c>
      <c r="B41" s="70">
        <f t="shared" si="11"/>
        <v>8</v>
      </c>
      <c r="C41" s="71">
        <f t="shared" si="17"/>
        <v>0</v>
      </c>
      <c r="D41" s="72">
        <f t="shared" si="12"/>
        <v>0</v>
      </c>
      <c r="E41" s="90"/>
      <c r="F41" s="91"/>
      <c r="G41" s="91"/>
      <c r="H41" s="92"/>
      <c r="I41" s="90"/>
      <c r="J41" s="91"/>
      <c r="K41" s="91"/>
      <c r="L41" s="92"/>
      <c r="M41" s="90"/>
      <c r="N41" s="91"/>
      <c r="O41" s="91"/>
      <c r="P41" s="92"/>
      <c r="Q41" s="90"/>
      <c r="R41" s="91"/>
      <c r="S41" s="91"/>
      <c r="T41" s="92"/>
      <c r="U41" s="90"/>
      <c r="V41" s="91"/>
      <c r="W41" s="91"/>
      <c r="X41" s="92"/>
      <c r="Y41" s="90"/>
      <c r="Z41" s="91"/>
      <c r="AA41" s="91"/>
      <c r="AB41" s="92"/>
      <c r="AC41" s="90"/>
      <c r="AD41" s="91"/>
      <c r="AE41" s="91"/>
      <c r="AF41" s="92"/>
      <c r="AG41" s="90"/>
      <c r="AH41" s="91"/>
      <c r="AI41" s="91"/>
      <c r="AJ41" s="92"/>
      <c r="AK41" s="90"/>
      <c r="AL41" s="91"/>
      <c r="AM41" s="91"/>
      <c r="AN41" s="92"/>
      <c r="AO41" s="90"/>
      <c r="AP41" s="91"/>
      <c r="AQ41" s="91"/>
      <c r="AR41" s="92"/>
      <c r="AS41" s="90"/>
      <c r="AT41" s="91"/>
      <c r="AU41" s="91"/>
      <c r="AV41" s="92"/>
      <c r="AW41" s="90"/>
      <c r="AX41" s="91"/>
      <c r="AY41" s="91"/>
      <c r="AZ41" s="92"/>
      <c r="BA41" s="90"/>
      <c r="BB41" s="91"/>
      <c r="BC41" s="91"/>
      <c r="BD41" s="92"/>
      <c r="BE41" s="90"/>
      <c r="BF41" s="91"/>
      <c r="BG41" s="91"/>
      <c r="BH41" s="92"/>
      <c r="BI41" s="90"/>
      <c r="BJ41" s="91"/>
      <c r="BK41" s="91"/>
      <c r="BL41" s="92"/>
      <c r="BM41" s="90"/>
      <c r="BN41" s="91"/>
      <c r="BO41" s="91"/>
      <c r="BP41" s="92"/>
      <c r="BQ41" s="90"/>
      <c r="BR41" s="91"/>
      <c r="BS41" s="91"/>
      <c r="BT41" s="92"/>
      <c r="BU41" s="90"/>
      <c r="BV41" s="91"/>
      <c r="BW41" s="91"/>
      <c r="BX41" s="92"/>
      <c r="BY41" s="90"/>
      <c r="BZ41" s="91"/>
      <c r="CA41" s="91"/>
      <c r="CB41" s="92"/>
      <c r="CC41" s="90"/>
      <c r="CD41" s="91"/>
      <c r="CE41" s="91"/>
      <c r="CF41" s="92"/>
      <c r="CG41" s="90"/>
      <c r="CH41" s="91"/>
      <c r="CI41" s="91"/>
      <c r="CJ41" s="92"/>
      <c r="CK41" s="101"/>
      <c r="CL41" s="87"/>
      <c r="CM41" s="87"/>
      <c r="CN41" s="87"/>
      <c r="CO41" s="87"/>
      <c r="CP41" s="87"/>
      <c r="CQ41" s="87"/>
      <c r="CR41" s="87"/>
      <c r="CS41" s="87"/>
      <c r="CT41" s="52">
        <f t="shared" si="13"/>
        <v>0</v>
      </c>
      <c r="CU41" s="53">
        <f t="shared" si="14"/>
        <v>0</v>
      </c>
      <c r="CV41" s="53">
        <f t="shared" si="15"/>
        <v>0</v>
      </c>
      <c r="CW41" s="57">
        <f t="shared" si="16"/>
        <v>0</v>
      </c>
    </row>
    <row r="42" spans="1:102" ht="19.5" thickBot="1">
      <c r="A42" s="64" t="s">
        <v>40</v>
      </c>
      <c r="B42" s="152">
        <f t="shared" si="11"/>
        <v>8</v>
      </c>
      <c r="C42" s="36">
        <f t="shared" si="17"/>
        <v>0</v>
      </c>
      <c r="D42" s="63">
        <f t="shared" si="12"/>
        <v>0</v>
      </c>
      <c r="E42" s="11"/>
      <c r="F42" s="12"/>
      <c r="G42" s="12"/>
      <c r="H42" s="51"/>
      <c r="I42" s="11"/>
      <c r="J42" s="12"/>
      <c r="K42" s="12"/>
      <c r="L42" s="51"/>
      <c r="M42" s="11"/>
      <c r="N42" s="12"/>
      <c r="O42" s="12"/>
      <c r="P42" s="51"/>
      <c r="Q42" s="11"/>
      <c r="R42" s="12"/>
      <c r="S42" s="12"/>
      <c r="T42" s="51"/>
      <c r="U42" s="11"/>
      <c r="V42" s="12"/>
      <c r="W42" s="12"/>
      <c r="X42" s="51"/>
      <c r="Y42" s="11"/>
      <c r="Z42" s="12"/>
      <c r="AA42" s="12"/>
      <c r="AB42" s="51"/>
      <c r="AC42" s="11"/>
      <c r="AD42" s="12"/>
      <c r="AE42" s="12"/>
      <c r="AF42" s="51"/>
      <c r="AG42" s="11"/>
      <c r="AH42" s="12"/>
      <c r="AI42" s="12"/>
      <c r="AJ42" s="51"/>
      <c r="AK42" s="11"/>
      <c r="AL42" s="12"/>
      <c r="AM42" s="12"/>
      <c r="AN42" s="51"/>
      <c r="AO42" s="11"/>
      <c r="AP42" s="12"/>
      <c r="AQ42" s="12"/>
      <c r="AR42" s="51"/>
      <c r="AS42" s="11"/>
      <c r="AT42" s="12"/>
      <c r="AU42" s="12"/>
      <c r="AV42" s="51"/>
      <c r="AW42" s="11"/>
      <c r="AX42" s="12"/>
      <c r="AY42" s="12"/>
      <c r="AZ42" s="51"/>
      <c r="BA42" s="11"/>
      <c r="BB42" s="12"/>
      <c r="BC42" s="12"/>
      <c r="BD42" s="51"/>
      <c r="BE42" s="11"/>
      <c r="BF42" s="12"/>
      <c r="BG42" s="12"/>
      <c r="BH42" s="51"/>
      <c r="BI42" s="11"/>
      <c r="BJ42" s="12"/>
      <c r="BK42" s="12"/>
      <c r="BL42" s="51"/>
      <c r="BM42" s="11"/>
      <c r="BN42" s="12"/>
      <c r="BO42" s="12"/>
      <c r="BP42" s="51"/>
      <c r="BQ42" s="11"/>
      <c r="BR42" s="12"/>
      <c r="BS42" s="12"/>
      <c r="BT42" s="51"/>
      <c r="BU42" s="11"/>
      <c r="BV42" s="12"/>
      <c r="BW42" s="12"/>
      <c r="BX42" s="51"/>
      <c r="BY42" s="11"/>
      <c r="BZ42" s="12"/>
      <c r="CA42" s="12"/>
      <c r="CB42" s="51"/>
      <c r="CC42" s="11"/>
      <c r="CD42" s="12"/>
      <c r="CE42" s="12"/>
      <c r="CF42" s="51"/>
      <c r="CG42" s="11"/>
      <c r="CH42" s="12"/>
      <c r="CI42" s="12"/>
      <c r="CJ42" s="51"/>
      <c r="CK42" s="101"/>
      <c r="CL42" s="87"/>
      <c r="CM42" s="87"/>
      <c r="CN42" s="87"/>
      <c r="CO42" s="87"/>
      <c r="CP42" s="87"/>
      <c r="CQ42" s="87"/>
      <c r="CR42" s="87"/>
      <c r="CS42" s="87"/>
      <c r="CT42" s="52">
        <f t="shared" si="13"/>
        <v>0</v>
      </c>
      <c r="CU42" s="53">
        <f t="shared" si="14"/>
        <v>0</v>
      </c>
      <c r="CV42" s="53">
        <f t="shared" si="15"/>
        <v>0</v>
      </c>
      <c r="CW42" s="57">
        <f t="shared" si="16"/>
        <v>0</v>
      </c>
    </row>
    <row r="43" spans="1:102" ht="19.5" thickBot="1">
      <c r="A43" s="89" t="s">
        <v>38</v>
      </c>
      <c r="B43" s="70">
        <f t="shared" si="11"/>
        <v>6</v>
      </c>
      <c r="C43" s="71">
        <f t="shared" si="17"/>
        <v>0</v>
      </c>
      <c r="D43" s="72">
        <f t="shared" si="12"/>
        <v>1</v>
      </c>
      <c r="E43" s="90"/>
      <c r="F43" s="91"/>
      <c r="G43" s="91"/>
      <c r="H43" s="92">
        <v>1</v>
      </c>
      <c r="I43" s="90"/>
      <c r="J43" s="91"/>
      <c r="K43" s="91"/>
      <c r="L43" s="92"/>
      <c r="M43" s="90"/>
      <c r="N43" s="91"/>
      <c r="O43" s="91"/>
      <c r="P43" s="92"/>
      <c r="Q43" s="90"/>
      <c r="R43" s="91"/>
      <c r="S43" s="91"/>
      <c r="T43" s="92"/>
      <c r="U43" s="90"/>
      <c r="V43" s="91"/>
      <c r="W43" s="91"/>
      <c r="X43" s="92"/>
      <c r="Y43" s="90"/>
      <c r="Z43" s="91"/>
      <c r="AA43" s="91"/>
      <c r="AB43" s="92"/>
      <c r="AC43" s="90"/>
      <c r="AD43" s="91"/>
      <c r="AE43" s="91"/>
      <c r="AF43" s="92"/>
      <c r="AG43" s="90"/>
      <c r="AH43" s="91"/>
      <c r="AI43" s="91"/>
      <c r="AJ43" s="92"/>
      <c r="AK43" s="90"/>
      <c r="AL43" s="91"/>
      <c r="AM43" s="91"/>
      <c r="AN43" s="92"/>
      <c r="AO43" s="90"/>
      <c r="AP43" s="91"/>
      <c r="AQ43" s="91"/>
      <c r="AR43" s="92"/>
      <c r="AS43" s="90"/>
      <c r="AT43" s="91"/>
      <c r="AU43" s="91"/>
      <c r="AV43" s="92"/>
      <c r="AW43" s="90"/>
      <c r="AX43" s="91"/>
      <c r="AY43" s="91"/>
      <c r="AZ43" s="92"/>
      <c r="BA43" s="90"/>
      <c r="BB43" s="91"/>
      <c r="BC43" s="91"/>
      <c r="BD43" s="92"/>
      <c r="BE43" s="90"/>
      <c r="BF43" s="91"/>
      <c r="BG43" s="91"/>
      <c r="BH43" s="92"/>
      <c r="BI43" s="90"/>
      <c r="BJ43" s="91"/>
      <c r="BK43" s="91"/>
      <c r="BL43" s="92"/>
      <c r="BM43" s="90"/>
      <c r="BN43" s="91"/>
      <c r="BO43" s="91"/>
      <c r="BP43" s="92"/>
      <c r="BQ43" s="90"/>
      <c r="BR43" s="91"/>
      <c r="BS43" s="91"/>
      <c r="BT43" s="92"/>
      <c r="BU43" s="90"/>
      <c r="BV43" s="91"/>
      <c r="BW43" s="91"/>
      <c r="BX43" s="92"/>
      <c r="BY43" s="90"/>
      <c r="BZ43" s="91"/>
      <c r="CA43" s="91"/>
      <c r="CB43" s="92"/>
      <c r="CC43" s="90"/>
      <c r="CD43" s="91"/>
      <c r="CE43" s="91"/>
      <c r="CF43" s="92"/>
      <c r="CG43" s="90"/>
      <c r="CH43" s="91"/>
      <c r="CI43" s="91"/>
      <c r="CJ43" s="92"/>
      <c r="CK43" s="101"/>
      <c r="CL43" s="87"/>
      <c r="CM43" s="87"/>
      <c r="CN43" s="87"/>
      <c r="CO43" s="87"/>
      <c r="CP43" s="87"/>
      <c r="CQ43" s="87"/>
      <c r="CR43" s="87"/>
      <c r="CS43" s="87"/>
      <c r="CT43" s="52">
        <f t="shared" si="13"/>
        <v>0</v>
      </c>
      <c r="CU43" s="53">
        <f t="shared" si="14"/>
        <v>0</v>
      </c>
      <c r="CV43" s="53">
        <f t="shared" si="15"/>
        <v>0</v>
      </c>
      <c r="CW43" s="57">
        <f t="shared" si="16"/>
        <v>1</v>
      </c>
    </row>
    <row r="44" spans="1:102" ht="19.5" thickBot="1">
      <c r="A44" s="64" t="s">
        <v>36</v>
      </c>
      <c r="B44" s="152">
        <f t="shared" si="11"/>
        <v>8</v>
      </c>
      <c r="C44" s="36">
        <f t="shared" si="17"/>
        <v>0</v>
      </c>
      <c r="D44" s="63">
        <f t="shared" si="12"/>
        <v>0</v>
      </c>
      <c r="E44" s="11"/>
      <c r="F44" s="12"/>
      <c r="G44" s="12"/>
      <c r="H44" s="51"/>
      <c r="I44" s="11"/>
      <c r="J44" s="12"/>
      <c r="K44" s="12"/>
      <c r="L44" s="51"/>
      <c r="M44" s="11"/>
      <c r="N44" s="12"/>
      <c r="O44" s="12"/>
      <c r="P44" s="51"/>
      <c r="Q44" s="11"/>
      <c r="R44" s="12"/>
      <c r="S44" s="12"/>
      <c r="T44" s="51"/>
      <c r="U44" s="11"/>
      <c r="V44" s="12"/>
      <c r="W44" s="12"/>
      <c r="X44" s="51"/>
      <c r="Y44" s="11"/>
      <c r="Z44" s="12"/>
      <c r="AA44" s="12"/>
      <c r="AB44" s="51"/>
      <c r="AC44" s="11"/>
      <c r="AD44" s="12"/>
      <c r="AE44" s="12"/>
      <c r="AF44" s="51"/>
      <c r="AG44" s="11"/>
      <c r="AH44" s="12"/>
      <c r="AI44" s="12"/>
      <c r="AJ44" s="51"/>
      <c r="AK44" s="11"/>
      <c r="AL44" s="12"/>
      <c r="AM44" s="12"/>
      <c r="AN44" s="51"/>
      <c r="AO44" s="11"/>
      <c r="AP44" s="12"/>
      <c r="AQ44" s="12"/>
      <c r="AR44" s="51"/>
      <c r="AS44" s="11"/>
      <c r="AT44" s="12"/>
      <c r="AU44" s="12"/>
      <c r="AV44" s="51"/>
      <c r="AW44" s="11"/>
      <c r="AX44" s="12"/>
      <c r="AY44" s="12"/>
      <c r="AZ44" s="51"/>
      <c r="BA44" s="11"/>
      <c r="BB44" s="12"/>
      <c r="BC44" s="12"/>
      <c r="BD44" s="51"/>
      <c r="BE44" s="11"/>
      <c r="BF44" s="12"/>
      <c r="BG44" s="12"/>
      <c r="BH44" s="51"/>
      <c r="BI44" s="11"/>
      <c r="BJ44" s="12"/>
      <c r="BK44" s="12"/>
      <c r="BL44" s="51"/>
      <c r="BM44" s="11"/>
      <c r="BN44" s="12"/>
      <c r="BO44" s="12"/>
      <c r="BP44" s="51"/>
      <c r="BQ44" s="11"/>
      <c r="BR44" s="12"/>
      <c r="BS44" s="12"/>
      <c r="BT44" s="51"/>
      <c r="BU44" s="11"/>
      <c r="BV44" s="12"/>
      <c r="BW44" s="12"/>
      <c r="BX44" s="51"/>
      <c r="BY44" s="11"/>
      <c r="BZ44" s="12"/>
      <c r="CA44" s="12"/>
      <c r="CB44" s="51"/>
      <c r="CC44" s="11"/>
      <c r="CD44" s="12"/>
      <c r="CE44" s="12"/>
      <c r="CF44" s="51"/>
      <c r="CG44" s="11"/>
      <c r="CH44" s="12"/>
      <c r="CI44" s="12"/>
      <c r="CJ44" s="51"/>
      <c r="CK44" s="101"/>
      <c r="CL44" s="87"/>
      <c r="CM44" s="87"/>
      <c r="CN44" s="87"/>
      <c r="CO44" s="87"/>
      <c r="CP44" s="87"/>
      <c r="CQ44" s="87"/>
      <c r="CR44" s="87"/>
      <c r="CS44" s="87"/>
      <c r="CT44" s="52">
        <f t="shared" si="13"/>
        <v>0</v>
      </c>
      <c r="CU44" s="53">
        <f t="shared" si="14"/>
        <v>0</v>
      </c>
      <c r="CV44" s="53">
        <f t="shared" si="15"/>
        <v>0</v>
      </c>
      <c r="CW44" s="57">
        <f t="shared" si="16"/>
        <v>0</v>
      </c>
      <c r="CX44" s="116" t="s">
        <v>14</v>
      </c>
    </row>
    <row r="45" spans="1:102" ht="19.5" thickBot="1">
      <c r="A45" s="98" t="s">
        <v>57</v>
      </c>
      <c r="B45" s="70">
        <f t="shared" si="11"/>
        <v>3</v>
      </c>
      <c r="C45" s="71">
        <f t="shared" si="17"/>
        <v>3</v>
      </c>
      <c r="D45" s="117">
        <f t="shared" si="12"/>
        <v>6</v>
      </c>
      <c r="E45" s="90"/>
      <c r="F45" s="91">
        <v>1</v>
      </c>
      <c r="G45" s="91"/>
      <c r="H45" s="92"/>
      <c r="I45" s="90"/>
      <c r="J45" s="91"/>
      <c r="K45" s="91"/>
      <c r="L45" s="92"/>
      <c r="M45" s="90"/>
      <c r="N45" s="91"/>
      <c r="O45" s="91"/>
      <c r="P45" s="92"/>
      <c r="Q45" s="90"/>
      <c r="R45" s="91"/>
      <c r="S45" s="91"/>
      <c r="T45" s="92"/>
      <c r="U45" s="90"/>
      <c r="V45" s="91"/>
      <c r="W45" s="91"/>
      <c r="X45" s="92"/>
      <c r="Y45" s="90"/>
      <c r="Z45" s="91"/>
      <c r="AA45" s="91"/>
      <c r="AB45" s="92"/>
      <c r="AC45" s="90"/>
      <c r="AD45" s="91"/>
      <c r="AE45" s="91"/>
      <c r="AF45" s="92"/>
      <c r="AG45" s="90"/>
      <c r="AH45" s="91"/>
      <c r="AI45" s="91"/>
      <c r="AJ45" s="92"/>
      <c r="AK45" s="90"/>
      <c r="AL45" s="91"/>
      <c r="AM45" s="91"/>
      <c r="AN45" s="92"/>
      <c r="AO45" s="90"/>
      <c r="AP45" s="91"/>
      <c r="AQ45" s="91"/>
      <c r="AR45" s="92"/>
      <c r="AS45" s="90"/>
      <c r="AT45" s="91"/>
      <c r="AU45" s="91"/>
      <c r="AV45" s="92"/>
      <c r="AW45" s="90"/>
      <c r="AX45" s="91"/>
      <c r="AY45" s="91"/>
      <c r="AZ45" s="92"/>
      <c r="BA45" s="90"/>
      <c r="BB45" s="91"/>
      <c r="BC45" s="91"/>
      <c r="BD45" s="92"/>
      <c r="BE45" s="90"/>
      <c r="BF45" s="91"/>
      <c r="BG45" s="91"/>
      <c r="BH45" s="92"/>
      <c r="BI45" s="90"/>
      <c r="BJ45" s="91"/>
      <c r="BK45" s="91"/>
      <c r="BL45" s="92"/>
      <c r="BM45" s="90"/>
      <c r="BN45" s="91"/>
      <c r="BO45" s="91"/>
      <c r="BP45" s="92"/>
      <c r="BQ45" s="90"/>
      <c r="BR45" s="91"/>
      <c r="BS45" s="91"/>
      <c r="BT45" s="92"/>
      <c r="BU45" s="90"/>
      <c r="BV45" s="91"/>
      <c r="BW45" s="91"/>
      <c r="BX45" s="92"/>
      <c r="BY45" s="90"/>
      <c r="BZ45" s="91"/>
      <c r="CA45" s="91"/>
      <c r="CB45" s="92"/>
      <c r="CC45" s="90"/>
      <c r="CD45" s="91"/>
      <c r="CE45" s="91"/>
      <c r="CF45" s="92"/>
      <c r="CG45" s="90"/>
      <c r="CH45" s="91"/>
      <c r="CI45" s="91"/>
      <c r="CJ45" s="92"/>
      <c r="CK45" s="101"/>
      <c r="CL45" s="87"/>
      <c r="CM45" s="87"/>
      <c r="CN45" s="87"/>
      <c r="CO45" s="87"/>
      <c r="CP45" s="87"/>
      <c r="CQ45" s="87"/>
      <c r="CR45" s="87"/>
      <c r="CS45" s="87"/>
      <c r="CT45" s="52">
        <f t="shared" si="13"/>
        <v>0</v>
      </c>
      <c r="CU45" s="53">
        <f t="shared" si="14"/>
        <v>6</v>
      </c>
      <c r="CV45" s="53">
        <f t="shared" si="15"/>
        <v>0</v>
      </c>
      <c r="CW45" s="57">
        <f t="shared" si="16"/>
        <v>0</v>
      </c>
      <c r="CX45" s="96">
        <f>SUM(D32:D45)</f>
        <v>40</v>
      </c>
    </row>
    <row r="46" spans="1:102" ht="15.75">
      <c r="A46" s="280"/>
      <c r="B46" s="281"/>
      <c r="C46" s="281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</row>
    <row r="47" spans="1:102">
      <c r="A47" s="87"/>
      <c r="B47" s="94"/>
      <c r="C47" s="94"/>
      <c r="D47" s="87"/>
      <c r="E47" s="87"/>
      <c r="F47" s="87"/>
      <c r="G47" s="87"/>
      <c r="H47" s="88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99"/>
      <c r="CH47" s="99"/>
      <c r="CI47" s="99"/>
      <c r="CJ47" s="99"/>
      <c r="CK47" s="99"/>
      <c r="CL47" s="87"/>
      <c r="CM47" s="87"/>
      <c r="CN47" s="87"/>
      <c r="CO47" s="87"/>
      <c r="CP47" s="87"/>
      <c r="CQ47" s="87"/>
      <c r="CR47" s="87"/>
      <c r="CS47" s="87"/>
    </row>
    <row r="48" spans="1:102">
      <c r="A48" s="87"/>
      <c r="B48" s="94"/>
      <c r="C48" s="94"/>
      <c r="D48" s="87"/>
      <c r="E48" s="87"/>
      <c r="F48" s="87"/>
      <c r="G48" s="87"/>
      <c r="H48" s="88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99"/>
      <c r="CH48" s="99"/>
      <c r="CI48" s="99"/>
      <c r="CJ48" s="99"/>
      <c r="CK48" s="99"/>
      <c r="CL48" s="87"/>
      <c r="CM48" s="87"/>
      <c r="CN48" s="87"/>
      <c r="CO48" s="87"/>
      <c r="CP48" s="87"/>
      <c r="CQ48" s="87"/>
      <c r="CR48" s="87"/>
      <c r="CS48" s="87"/>
    </row>
  </sheetData>
  <mergeCells count="79">
    <mergeCell ref="CC29:CF29"/>
    <mergeCell ref="AK29:AN29"/>
    <mergeCell ref="AO29:AR29"/>
    <mergeCell ref="AS29:AV29"/>
    <mergeCell ref="AW29:AZ29"/>
    <mergeCell ref="A46:C46"/>
    <mergeCell ref="E3:L4"/>
    <mergeCell ref="E27:L28"/>
    <mergeCell ref="A1:L1"/>
    <mergeCell ref="A25:L25"/>
    <mergeCell ref="A22:C22"/>
    <mergeCell ref="A27:A31"/>
    <mergeCell ref="B27:B31"/>
    <mergeCell ref="C27:C31"/>
    <mergeCell ref="D27:D31"/>
    <mergeCell ref="A3:A7"/>
    <mergeCell ref="B3:B7"/>
    <mergeCell ref="C3:C7"/>
    <mergeCell ref="D3:D7"/>
    <mergeCell ref="BY28:CF28"/>
    <mergeCell ref="CG28:CJ28"/>
    <mergeCell ref="E29:H29"/>
    <mergeCell ref="I29:L29"/>
    <mergeCell ref="M29:P29"/>
    <mergeCell ref="Q29:T29"/>
    <mergeCell ref="U29:X29"/>
    <mergeCell ref="Y29:AB29"/>
    <mergeCell ref="AC29:AF29"/>
    <mergeCell ref="AG29:AJ29"/>
    <mergeCell ref="CG29:CJ29"/>
    <mergeCell ref="BI29:BL29"/>
    <mergeCell ref="BM29:BP29"/>
    <mergeCell ref="BQ29:BT29"/>
    <mergeCell ref="BU29:BX29"/>
    <mergeCell ref="BY29:CB29"/>
    <mergeCell ref="BA28:BH28"/>
    <mergeCell ref="BI28:BP28"/>
    <mergeCell ref="BQ28:BX28"/>
    <mergeCell ref="BA29:BD29"/>
    <mergeCell ref="BE29:BH29"/>
    <mergeCell ref="M28:T28"/>
    <mergeCell ref="U28:AB28"/>
    <mergeCell ref="AC28:AJ28"/>
    <mergeCell ref="AK28:AR28"/>
    <mergeCell ref="AS28:AZ28"/>
    <mergeCell ref="BQ27:CF27"/>
    <mergeCell ref="AK27:BP27"/>
    <mergeCell ref="BI5:BL5"/>
    <mergeCell ref="BM5:BP5"/>
    <mergeCell ref="BQ5:BT5"/>
    <mergeCell ref="BU5:BX5"/>
    <mergeCell ref="CG4:CJ4"/>
    <mergeCell ref="CL4:CO4"/>
    <mergeCell ref="E5:H5"/>
    <mergeCell ref="I5:L5"/>
    <mergeCell ref="M5:P5"/>
    <mergeCell ref="Q5:T5"/>
    <mergeCell ref="U5:X5"/>
    <mergeCell ref="Y5:AB5"/>
    <mergeCell ref="AG5:AJ5"/>
    <mergeCell ref="AS5:AV5"/>
    <mergeCell ref="AW5:AZ5"/>
    <mergeCell ref="BA5:BD5"/>
    <mergeCell ref="BE5:BH5"/>
    <mergeCell ref="BQ4:BX4"/>
    <mergeCell ref="CG5:CJ5"/>
    <mergeCell ref="CL5:CO5"/>
    <mergeCell ref="AC5:AF5"/>
    <mergeCell ref="AK3:BP3"/>
    <mergeCell ref="BQ3:CF3"/>
    <mergeCell ref="AK4:AR4"/>
    <mergeCell ref="AS4:AZ4"/>
    <mergeCell ref="BA4:BH4"/>
    <mergeCell ref="BI4:BP4"/>
    <mergeCell ref="BY4:CF4"/>
    <mergeCell ref="BY5:CB5"/>
    <mergeCell ref="CC5:CF5"/>
    <mergeCell ref="AK5:AN5"/>
    <mergeCell ref="AO5:AR5"/>
  </mergeCells>
  <conditionalFormatting sqref="E7:CF7 E31:CF31">
    <cfRule type="cellIs" dxfId="126" priority="15" operator="greaterThan">
      <formula>1</formula>
    </cfRule>
    <cfRule type="cellIs" dxfId="125" priority="16" operator="equal">
      <formula>1</formula>
    </cfRule>
    <cfRule type="cellIs" dxfId="124" priority="17" operator="equal">
      <formula>0</formula>
    </cfRule>
  </conditionalFormatting>
  <conditionalFormatting sqref="B8:B21">
    <cfRule type="cellIs" dxfId="123" priority="11" operator="equal">
      <formula>4</formula>
    </cfRule>
    <cfRule type="cellIs" dxfId="122" priority="12" operator="equal">
      <formula>3</formula>
    </cfRule>
    <cfRule type="cellIs" dxfId="121" priority="13" operator="equal">
      <formula>2</formula>
    </cfRule>
    <cfRule type="cellIs" dxfId="120" priority="14" operator="equal">
      <formula>1</formula>
    </cfRule>
  </conditionalFormatting>
  <conditionalFormatting sqref="B32:B45">
    <cfRule type="cellIs" dxfId="119" priority="7" operator="equal">
      <formula>4</formula>
    </cfRule>
    <cfRule type="cellIs" dxfId="118" priority="8" operator="equal">
      <formula>3</formula>
    </cfRule>
    <cfRule type="cellIs" dxfId="117" priority="9" operator="equal">
      <formula>2</formula>
    </cfRule>
    <cfRule type="cellIs" dxfId="116" priority="10" operator="equal">
      <formula>1</formula>
    </cfRule>
  </conditionalFormatting>
  <conditionalFormatting sqref="CG7:CJ7 CG31:CJ31">
    <cfRule type="cellIs" dxfId="115" priority="4" operator="greaterThan">
      <formula>1</formula>
    </cfRule>
    <cfRule type="cellIs" dxfId="114" priority="5" operator="equal">
      <formula>1</formula>
    </cfRule>
    <cfRule type="cellIs" dxfId="113" priority="6" operator="equal">
      <formula>0</formula>
    </cfRule>
  </conditionalFormatting>
  <conditionalFormatting sqref="CL7:CO7">
    <cfRule type="cellIs" dxfId="112" priority="1" operator="greaterThan">
      <formula>1</formula>
    </cfRule>
    <cfRule type="cellIs" dxfId="111" priority="2" operator="equal">
      <formula>1</formula>
    </cfRule>
    <cfRule type="cellIs" dxfId="110" priority="3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2" tint="-0.89999084444715716"/>
  </sheetPr>
  <dimension ref="A1:BN51"/>
  <sheetViews>
    <sheetView zoomScale="90" zoomScaleNormal="90" workbookViewId="0">
      <selection activeCell="S22" sqref="S22"/>
    </sheetView>
  </sheetViews>
  <sheetFormatPr baseColWidth="10" defaultRowHeight="15"/>
  <cols>
    <col min="1" max="1" width="15.7109375" style="1" bestFit="1" customWidth="1"/>
    <col min="2" max="2" width="9.28515625" style="2" customWidth="1"/>
    <col min="3" max="3" width="12.140625" style="2" customWidth="1"/>
    <col min="4" max="4" width="10.28515625" style="1" customWidth="1"/>
    <col min="5" max="8" width="5.7109375" style="1" customWidth="1"/>
    <col min="9" max="9" width="2.5703125" style="1" customWidth="1"/>
    <col min="10" max="10" width="2" style="1" customWidth="1"/>
    <col min="11" max="11" width="15.7109375" style="1" bestFit="1" customWidth="1"/>
    <col min="12" max="12" width="9.7109375" style="1" customWidth="1"/>
    <col min="13" max="13" width="11.85546875" style="1" customWidth="1"/>
    <col min="14" max="14" width="9.42578125" style="1" customWidth="1"/>
    <col min="15" max="18" width="5.7109375" style="1" customWidth="1"/>
    <col min="19" max="19" width="2.140625" style="1" customWidth="1"/>
    <col min="20" max="20" width="1.7109375" style="1" customWidth="1"/>
    <col min="21" max="21" width="15.7109375" style="1" bestFit="1" customWidth="1"/>
    <col min="22" max="25" width="5.7109375" style="1" customWidth="1"/>
    <col min="26" max="26" width="7.7109375" style="1" bestFit="1" customWidth="1"/>
    <col min="27" max="27" width="5" style="1" bestFit="1" customWidth="1"/>
    <col min="28" max="28" width="6" style="1" bestFit="1" customWidth="1"/>
    <col min="29" max="29" width="7.85546875" style="1" bestFit="1" customWidth="1"/>
    <col min="30" max="30" width="5.28515625" style="1" customWidth="1"/>
    <col min="31" max="31" width="7.7109375" style="1" bestFit="1" customWidth="1"/>
    <col min="32" max="32" width="5" style="1" bestFit="1" customWidth="1"/>
    <col min="33" max="33" width="6" style="1" bestFit="1" customWidth="1"/>
    <col min="34" max="34" width="7.85546875" style="1" bestFit="1" customWidth="1"/>
    <col min="35" max="35" width="5.7109375" style="1" customWidth="1"/>
    <col min="36" max="36" width="7.7109375" style="1" bestFit="1" customWidth="1"/>
    <col min="37" max="37" width="5" style="1" bestFit="1" customWidth="1"/>
    <col min="38" max="38" width="6" style="1" bestFit="1" customWidth="1"/>
    <col min="39" max="39" width="7.85546875" style="1" bestFit="1" customWidth="1"/>
    <col min="40" max="40" width="6.5703125" style="1" customWidth="1"/>
    <col min="41" max="41" width="7.7109375" style="1" bestFit="1" customWidth="1"/>
    <col min="42" max="42" width="5" style="1" bestFit="1" customWidth="1"/>
    <col min="43" max="43" width="6" style="1" bestFit="1" customWidth="1"/>
    <col min="44" max="44" width="7.85546875" style="1" bestFit="1" customWidth="1"/>
    <col min="45" max="45" width="4.7109375" style="1" customWidth="1"/>
    <col min="46" max="46" width="7.7109375" style="1" bestFit="1" customWidth="1"/>
    <col min="47" max="47" width="5" style="1" bestFit="1" customWidth="1"/>
    <col min="48" max="48" width="6" style="1" bestFit="1" customWidth="1"/>
    <col min="49" max="49" width="7.85546875" style="1" bestFit="1" customWidth="1"/>
    <col min="50" max="50" width="5.7109375" style="1" customWidth="1"/>
    <col min="51" max="51" width="7.7109375" style="1" bestFit="1" customWidth="1"/>
    <col min="52" max="52" width="5" style="1" bestFit="1" customWidth="1"/>
    <col min="53" max="53" width="6" style="1" bestFit="1" customWidth="1"/>
    <col min="54" max="54" width="7.85546875" style="1" bestFit="1" customWidth="1"/>
    <col min="55" max="55" width="4.5703125" style="1" customWidth="1"/>
    <col min="56" max="56" width="7.7109375" style="1" bestFit="1" customWidth="1"/>
    <col min="57" max="57" width="5" style="1" bestFit="1" customWidth="1"/>
    <col min="58" max="58" width="6" style="1" bestFit="1" customWidth="1"/>
    <col min="59" max="59" width="7.85546875" style="1" bestFit="1" customWidth="1"/>
    <col min="60" max="60" width="5.140625" style="1" customWidth="1"/>
    <col min="61" max="61" width="7.7109375" style="1" bestFit="1" customWidth="1"/>
    <col min="62" max="62" width="5" style="1" bestFit="1" customWidth="1"/>
    <col min="63" max="63" width="6" style="1" bestFit="1" customWidth="1"/>
    <col min="64" max="64" width="7.85546875" style="1" bestFit="1" customWidth="1"/>
    <col min="65" max="65" width="6.7109375" style="1" customWidth="1"/>
    <col min="66" max="66" width="8.85546875" style="10" bestFit="1" customWidth="1"/>
    <col min="67" max="67" width="6.28515625" style="1" bestFit="1" customWidth="1"/>
    <col min="68" max="68" width="8.28515625" style="1" bestFit="1" customWidth="1"/>
    <col min="69" max="69" width="10.42578125" style="1" bestFit="1" customWidth="1"/>
    <col min="70" max="70" width="7.42578125" style="1" customWidth="1"/>
    <col min="71" max="16384" width="11.42578125" style="1"/>
  </cols>
  <sheetData>
    <row r="1" spans="1:36" ht="18.75">
      <c r="A1" s="300" t="s">
        <v>87</v>
      </c>
      <c r="B1" s="300"/>
      <c r="C1" s="300"/>
      <c r="D1" s="119"/>
      <c r="E1" s="119"/>
      <c r="F1" s="119"/>
      <c r="G1" s="16"/>
      <c r="H1" s="16"/>
      <c r="I1" s="16"/>
      <c r="J1" s="87"/>
      <c r="K1" s="297" t="s">
        <v>88</v>
      </c>
      <c r="L1" s="297"/>
      <c r="M1" s="297"/>
      <c r="N1" s="118"/>
      <c r="O1" s="118"/>
      <c r="P1" s="118"/>
      <c r="Q1" s="87"/>
      <c r="R1" s="87"/>
      <c r="S1" s="87"/>
      <c r="T1" s="102"/>
      <c r="U1" s="326" t="s">
        <v>89</v>
      </c>
      <c r="V1" s="326"/>
      <c r="W1" s="326"/>
      <c r="X1" s="326"/>
      <c r="Y1" s="326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6.75" customHeight="1" thickBot="1">
      <c r="A2" s="16"/>
      <c r="B2" s="84"/>
      <c r="C2" s="84"/>
      <c r="D2" s="16"/>
      <c r="E2" s="16"/>
      <c r="F2" s="16"/>
      <c r="G2" s="16"/>
      <c r="H2" s="16"/>
      <c r="I2" s="16"/>
      <c r="J2" s="87"/>
      <c r="K2" s="87"/>
      <c r="L2" s="94"/>
      <c r="M2" s="94"/>
      <c r="N2" s="87"/>
      <c r="O2" s="87"/>
      <c r="P2" s="87"/>
      <c r="Q2" s="87"/>
      <c r="R2" s="87"/>
      <c r="S2" s="87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1:36" ht="34.5" customHeight="1" thickBot="1">
      <c r="A3" s="301" t="s">
        <v>25</v>
      </c>
      <c r="B3" s="301" t="s">
        <v>39</v>
      </c>
      <c r="C3" s="301" t="s">
        <v>41</v>
      </c>
      <c r="D3" s="148" t="s">
        <v>51</v>
      </c>
      <c r="E3" s="126" t="s">
        <v>43</v>
      </c>
      <c r="F3" s="126" t="s">
        <v>44</v>
      </c>
      <c r="G3" s="126" t="s">
        <v>45</v>
      </c>
      <c r="H3" s="127" t="s">
        <v>81</v>
      </c>
      <c r="I3" s="106"/>
      <c r="J3" s="87"/>
      <c r="K3" s="303" t="s">
        <v>25</v>
      </c>
      <c r="L3" s="303" t="s">
        <v>39</v>
      </c>
      <c r="M3" s="303" t="s">
        <v>41</v>
      </c>
      <c r="N3" s="149" t="s">
        <v>51</v>
      </c>
      <c r="O3" s="128" t="s">
        <v>43</v>
      </c>
      <c r="P3" s="128" t="s">
        <v>44</v>
      </c>
      <c r="Q3" s="128" t="s">
        <v>45</v>
      </c>
      <c r="R3" s="129" t="s">
        <v>81</v>
      </c>
      <c r="S3" s="87"/>
      <c r="T3" s="102"/>
      <c r="U3" s="262" t="s">
        <v>25</v>
      </c>
      <c r="V3" s="43" t="s">
        <v>43</v>
      </c>
      <c r="W3" s="43" t="s">
        <v>44</v>
      </c>
      <c r="X3" s="43" t="s">
        <v>45</v>
      </c>
      <c r="Y3" s="44" t="s">
        <v>81</v>
      </c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</row>
    <row r="4" spans="1:36" ht="15.75" thickBot="1">
      <c r="A4" s="302"/>
      <c r="B4" s="302"/>
      <c r="C4" s="302"/>
      <c r="D4" s="123">
        <f>SUM(D5:D18)</f>
        <v>30</v>
      </c>
      <c r="E4" s="13">
        <f>SUM(E5:E18)</f>
        <v>1</v>
      </c>
      <c r="F4" s="14">
        <f>SUM(F5:F18)</f>
        <v>1</v>
      </c>
      <c r="G4" s="14">
        <f>SUM(G5:G18)</f>
        <v>1</v>
      </c>
      <c r="H4" s="15">
        <f>SUM(H5:H18)</f>
        <v>1</v>
      </c>
      <c r="I4" s="106"/>
      <c r="J4" s="87"/>
      <c r="K4" s="304"/>
      <c r="L4" s="304"/>
      <c r="M4" s="304"/>
      <c r="N4" s="123">
        <f>SUM(N5:N18)</f>
        <v>30</v>
      </c>
      <c r="O4" s="13">
        <f>SUM(O5:O18)</f>
        <v>1</v>
      </c>
      <c r="P4" s="14">
        <f>SUM(P5:P18)</f>
        <v>1</v>
      </c>
      <c r="Q4" s="14">
        <f>SUM(Q5:Q18)</f>
        <v>1</v>
      </c>
      <c r="R4" s="15">
        <f>SUM(R5:R18)</f>
        <v>1</v>
      </c>
      <c r="S4" s="87"/>
      <c r="T4" s="102"/>
      <c r="U4" s="263"/>
      <c r="V4" s="13">
        <f>SUM(V5:V18)</f>
        <v>1</v>
      </c>
      <c r="W4" s="14">
        <f>SUM(W5:W18)</f>
        <v>1</v>
      </c>
      <c r="X4" s="14">
        <f>SUM(X5:X18)</f>
        <v>1</v>
      </c>
      <c r="Y4" s="15">
        <f>SUM(Y5:Y18)</f>
        <v>1</v>
      </c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</row>
    <row r="5" spans="1:36" ht="19.5" thickBot="1">
      <c r="A5" s="64" t="s">
        <v>26</v>
      </c>
      <c r="B5" s="40">
        <f>IF($D$4&gt;0,RANK($D5,$D$5:$D$18,),"")</f>
        <v>3</v>
      </c>
      <c r="C5" s="39">
        <f>(IF(D5&gt;0,1,0))*((IF(B5=1,10,0))+(IF(B5=2,6,0))+(IF(B5=3,3,0))+(IF(B5=4,1,0)))</f>
        <v>3</v>
      </c>
      <c r="D5" s="6">
        <f>SUM((E5+(V5/2))*10+(F5+(W5/2))*6+(G5+(X5/2))*3+(H5+(Y5/2))*1)</f>
        <v>3</v>
      </c>
      <c r="E5" s="7"/>
      <c r="F5" s="8"/>
      <c r="G5" s="8">
        <v>0.5</v>
      </c>
      <c r="H5" s="9"/>
      <c r="I5" s="125"/>
      <c r="J5" s="87"/>
      <c r="K5" s="64" t="s">
        <v>26</v>
      </c>
      <c r="L5" s="40">
        <f>IF($N$4&gt;0,RANK($N5,$N$5:$N$18,),"")</f>
        <v>3</v>
      </c>
      <c r="M5" s="39">
        <f>(IF(N5&gt;0,1,0))*((IF(L5=1,10,0))+(IF(L5=2,6,0))+(IF(L5=3,3,0))+(IF(L5=4,1,0)))</f>
        <v>3</v>
      </c>
      <c r="N5" s="6">
        <f>SUM((O5+(V5/2))*10+(P5+(W5/2))*6+(Q5+(X5/2))*3+(R5+(Y5/2))*1)</f>
        <v>4.5</v>
      </c>
      <c r="O5" s="7"/>
      <c r="P5" s="8">
        <v>0.5</v>
      </c>
      <c r="Q5" s="8"/>
      <c r="R5" s="9"/>
      <c r="S5" s="87"/>
      <c r="T5" s="102"/>
      <c r="U5" s="64" t="s">
        <v>26</v>
      </c>
      <c r="V5" s="7"/>
      <c r="W5" s="8"/>
      <c r="X5" s="8">
        <v>1</v>
      </c>
      <c r="Y5" s="9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</row>
    <row r="6" spans="1:36" ht="19.5" thickBot="1">
      <c r="A6" s="73" t="s">
        <v>27</v>
      </c>
      <c r="B6" s="67">
        <f t="shared" ref="B6:B18" si="0">IF($D$4&gt;0,RANK($D6,$D$5:$D$18,),"")</f>
        <v>4</v>
      </c>
      <c r="C6" s="67">
        <f t="shared" ref="C6:C18" si="1">(IF(D6&gt;0,1,0))*((IF(B6=1,10,0))+(IF(B6=2,6,0))+(IF(B6=3,3,0))+(IF(B6=4,1,0)))</f>
        <v>1</v>
      </c>
      <c r="D6" s="130">
        <f t="shared" ref="D6:D18" si="2">SUM((E6+(V6/2))*10+(F6+(W6/2))*6+(G6+(X6/2))*3+(H6+(Y6/2))*1)</f>
        <v>1.5</v>
      </c>
      <c r="E6" s="131"/>
      <c r="F6" s="132"/>
      <c r="G6" s="132">
        <v>0.5</v>
      </c>
      <c r="H6" s="133"/>
      <c r="I6" s="125"/>
      <c r="J6" s="87"/>
      <c r="K6" s="89" t="s">
        <v>27</v>
      </c>
      <c r="L6" s="70">
        <f t="shared" ref="L6:L18" si="3">IF($N$4&gt;0,RANK($N6,$N$5:$N$18,),"")</f>
        <v>4</v>
      </c>
      <c r="M6" s="70">
        <f t="shared" ref="M6:M18" si="4">(IF(N6&gt;0,1,0))*((IF(L6=1,10,0))+(IF(L6=2,6,0))+(IF(L6=3,3,0))+(IF(L6=4,1,0)))</f>
        <v>1</v>
      </c>
      <c r="N6" s="134">
        <f t="shared" ref="N6:N18" si="5">SUM((O6+(V6/2))*10+(P6+(W6/2))*6+(Q6+(X6/2))*3+(R6+(Y6/2))*1)</f>
        <v>3</v>
      </c>
      <c r="O6" s="135"/>
      <c r="P6" s="136">
        <v>0.5</v>
      </c>
      <c r="Q6" s="136"/>
      <c r="R6" s="137"/>
      <c r="S6" s="87"/>
      <c r="T6" s="102"/>
      <c r="U6" s="93" t="s">
        <v>27</v>
      </c>
      <c r="V6" s="47"/>
      <c r="W6" s="48"/>
      <c r="X6" s="48"/>
      <c r="Y6" s="49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</row>
    <row r="7" spans="1:36" ht="19.5" thickBot="1">
      <c r="A7" s="64" t="s">
        <v>28</v>
      </c>
      <c r="B7" s="40">
        <f t="shared" si="0"/>
        <v>1</v>
      </c>
      <c r="C7" s="39">
        <f t="shared" si="1"/>
        <v>10</v>
      </c>
      <c r="D7" s="6">
        <f t="shared" si="2"/>
        <v>21.5</v>
      </c>
      <c r="E7" s="7">
        <v>1</v>
      </c>
      <c r="F7" s="8">
        <v>1</v>
      </c>
      <c r="G7" s="8"/>
      <c r="H7" s="9"/>
      <c r="I7" s="125"/>
      <c r="J7" s="87"/>
      <c r="K7" s="64" t="s">
        <v>28</v>
      </c>
      <c r="L7" s="152">
        <f t="shared" si="3"/>
        <v>1</v>
      </c>
      <c r="M7" s="39">
        <f t="shared" si="4"/>
        <v>10</v>
      </c>
      <c r="N7" s="6">
        <f t="shared" si="5"/>
        <v>16.5</v>
      </c>
      <c r="O7" s="7">
        <v>1</v>
      </c>
      <c r="P7" s="8"/>
      <c r="Q7" s="8"/>
      <c r="R7" s="9">
        <v>1</v>
      </c>
      <c r="S7" s="87"/>
      <c r="T7" s="102"/>
      <c r="U7" s="64" t="s">
        <v>28</v>
      </c>
      <c r="V7" s="7">
        <v>1</v>
      </c>
      <c r="W7" s="8"/>
      <c r="X7" s="8"/>
      <c r="Y7" s="9">
        <v>1</v>
      </c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</row>
    <row r="8" spans="1:36" ht="19.5" thickBot="1">
      <c r="A8" s="73" t="s">
        <v>29</v>
      </c>
      <c r="B8" s="67">
        <f t="shared" si="0"/>
        <v>5</v>
      </c>
      <c r="C8" s="67">
        <f t="shared" si="1"/>
        <v>0</v>
      </c>
      <c r="D8" s="130">
        <f t="shared" si="2"/>
        <v>0</v>
      </c>
      <c r="E8" s="131"/>
      <c r="F8" s="132"/>
      <c r="G8" s="132"/>
      <c r="H8" s="133"/>
      <c r="I8" s="125"/>
      <c r="J8" s="87"/>
      <c r="K8" s="89" t="s">
        <v>29</v>
      </c>
      <c r="L8" s="70">
        <f t="shared" si="3"/>
        <v>5</v>
      </c>
      <c r="M8" s="70">
        <f t="shared" si="4"/>
        <v>0</v>
      </c>
      <c r="N8" s="134">
        <f t="shared" si="5"/>
        <v>0</v>
      </c>
      <c r="O8" s="135"/>
      <c r="P8" s="136"/>
      <c r="Q8" s="136"/>
      <c r="R8" s="137"/>
      <c r="S8" s="87"/>
      <c r="T8" s="102"/>
      <c r="U8" s="93" t="s">
        <v>29</v>
      </c>
      <c r="V8" s="47"/>
      <c r="W8" s="48"/>
      <c r="X8" s="48"/>
      <c r="Y8" s="49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</row>
    <row r="9" spans="1:36" ht="19.5" thickBot="1">
      <c r="A9" s="64" t="s">
        <v>30</v>
      </c>
      <c r="B9" s="40">
        <f t="shared" si="0"/>
        <v>5</v>
      </c>
      <c r="C9" s="39">
        <f t="shared" si="1"/>
        <v>0</v>
      </c>
      <c r="D9" s="6">
        <f t="shared" si="2"/>
        <v>0</v>
      </c>
      <c r="E9" s="7"/>
      <c r="F9" s="8"/>
      <c r="G9" s="8"/>
      <c r="H9" s="9"/>
      <c r="I9" s="125"/>
      <c r="J9" s="87"/>
      <c r="K9" s="64" t="s">
        <v>30</v>
      </c>
      <c r="L9" s="152">
        <f t="shared" si="3"/>
        <v>5</v>
      </c>
      <c r="M9" s="39">
        <f t="shared" si="4"/>
        <v>0</v>
      </c>
      <c r="N9" s="6">
        <f t="shared" si="5"/>
        <v>0</v>
      </c>
      <c r="O9" s="7"/>
      <c r="P9" s="8"/>
      <c r="Q9" s="8"/>
      <c r="R9" s="9"/>
      <c r="S9" s="87"/>
      <c r="T9" s="102"/>
      <c r="U9" s="64" t="s">
        <v>30</v>
      </c>
      <c r="V9" s="7"/>
      <c r="W9" s="8"/>
      <c r="X9" s="8"/>
      <c r="Y9" s="9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</row>
    <row r="10" spans="1:36" ht="19.5" thickBot="1">
      <c r="A10" s="73" t="s">
        <v>31</v>
      </c>
      <c r="B10" s="67">
        <f t="shared" si="0"/>
        <v>5</v>
      </c>
      <c r="C10" s="67">
        <f t="shared" si="1"/>
        <v>0</v>
      </c>
      <c r="D10" s="130">
        <f t="shared" si="2"/>
        <v>0</v>
      </c>
      <c r="E10" s="131"/>
      <c r="F10" s="132"/>
      <c r="G10" s="132"/>
      <c r="H10" s="133"/>
      <c r="I10" s="125"/>
      <c r="J10" s="87"/>
      <c r="K10" s="89" t="s">
        <v>31</v>
      </c>
      <c r="L10" s="70">
        <f t="shared" si="3"/>
        <v>5</v>
      </c>
      <c r="M10" s="70">
        <f t="shared" si="4"/>
        <v>0</v>
      </c>
      <c r="N10" s="134">
        <f t="shared" si="5"/>
        <v>0</v>
      </c>
      <c r="O10" s="135"/>
      <c r="P10" s="136"/>
      <c r="Q10" s="136"/>
      <c r="R10" s="137"/>
      <c r="S10" s="87"/>
      <c r="T10" s="102"/>
      <c r="U10" s="93" t="s">
        <v>31</v>
      </c>
      <c r="V10" s="47"/>
      <c r="W10" s="48"/>
      <c r="X10" s="48"/>
      <c r="Y10" s="49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</row>
    <row r="11" spans="1:36" ht="19.5" thickBot="1">
      <c r="A11" s="64" t="s">
        <v>32</v>
      </c>
      <c r="B11" s="40">
        <f t="shared" si="0"/>
        <v>5</v>
      </c>
      <c r="C11" s="39">
        <f t="shared" si="1"/>
        <v>0</v>
      </c>
      <c r="D11" s="6">
        <f t="shared" si="2"/>
        <v>0</v>
      </c>
      <c r="E11" s="7"/>
      <c r="F11" s="8"/>
      <c r="G11" s="8"/>
      <c r="H11" s="9"/>
      <c r="I11" s="125"/>
      <c r="J11" s="87"/>
      <c r="K11" s="64" t="s">
        <v>32</v>
      </c>
      <c r="L11" s="152">
        <f t="shared" si="3"/>
        <v>5</v>
      </c>
      <c r="M11" s="39">
        <f t="shared" si="4"/>
        <v>0</v>
      </c>
      <c r="N11" s="6">
        <f t="shared" si="5"/>
        <v>0</v>
      </c>
      <c r="O11" s="7"/>
      <c r="P11" s="8"/>
      <c r="Q11" s="8"/>
      <c r="R11" s="9"/>
      <c r="S11" s="87"/>
      <c r="T11" s="102"/>
      <c r="U11" s="64" t="s">
        <v>32</v>
      </c>
      <c r="V11" s="7"/>
      <c r="W11" s="8"/>
      <c r="X11" s="8"/>
      <c r="Y11" s="9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</row>
    <row r="12" spans="1:36" ht="19.5" thickBot="1">
      <c r="A12" s="73" t="s">
        <v>33</v>
      </c>
      <c r="B12" s="67">
        <f t="shared" si="0"/>
        <v>5</v>
      </c>
      <c r="C12" s="67">
        <f t="shared" si="1"/>
        <v>0</v>
      </c>
      <c r="D12" s="130">
        <f t="shared" si="2"/>
        <v>0</v>
      </c>
      <c r="E12" s="131"/>
      <c r="F12" s="132"/>
      <c r="G12" s="132"/>
      <c r="H12" s="133"/>
      <c r="I12" s="125"/>
      <c r="J12" s="87"/>
      <c r="K12" s="89" t="s">
        <v>33</v>
      </c>
      <c r="L12" s="70">
        <f t="shared" si="3"/>
        <v>5</v>
      </c>
      <c r="M12" s="70">
        <f t="shared" si="4"/>
        <v>0</v>
      </c>
      <c r="N12" s="134">
        <f t="shared" si="5"/>
        <v>0</v>
      </c>
      <c r="O12" s="135"/>
      <c r="P12" s="136"/>
      <c r="Q12" s="136"/>
      <c r="R12" s="137"/>
      <c r="S12" s="87"/>
      <c r="T12" s="102"/>
      <c r="U12" s="93" t="s">
        <v>33</v>
      </c>
      <c r="V12" s="47"/>
      <c r="W12" s="48"/>
      <c r="X12" s="48"/>
      <c r="Y12" s="49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</row>
    <row r="13" spans="1:36" ht="19.5" thickBot="1">
      <c r="A13" s="64" t="s">
        <v>35</v>
      </c>
      <c r="B13" s="40">
        <f t="shared" si="0"/>
        <v>5</v>
      </c>
      <c r="C13" s="39">
        <f t="shared" si="1"/>
        <v>0</v>
      </c>
      <c r="D13" s="6">
        <f t="shared" si="2"/>
        <v>0</v>
      </c>
      <c r="E13" s="7"/>
      <c r="F13" s="8"/>
      <c r="G13" s="8"/>
      <c r="H13" s="9"/>
      <c r="I13" s="125"/>
      <c r="J13" s="87"/>
      <c r="K13" s="64" t="s">
        <v>35</v>
      </c>
      <c r="L13" s="152">
        <f t="shared" si="3"/>
        <v>5</v>
      </c>
      <c r="M13" s="39">
        <f t="shared" si="4"/>
        <v>0</v>
      </c>
      <c r="N13" s="6">
        <f t="shared" si="5"/>
        <v>0</v>
      </c>
      <c r="O13" s="7"/>
      <c r="P13" s="8"/>
      <c r="Q13" s="8"/>
      <c r="R13" s="9"/>
      <c r="S13" s="87"/>
      <c r="T13" s="102"/>
      <c r="U13" s="64" t="s">
        <v>35</v>
      </c>
      <c r="V13" s="7"/>
      <c r="W13" s="8"/>
      <c r="X13" s="8"/>
      <c r="Y13" s="9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</row>
    <row r="14" spans="1:36" ht="19.5" thickBot="1">
      <c r="A14" s="73" t="s">
        <v>34</v>
      </c>
      <c r="B14" s="67">
        <f t="shared" si="0"/>
        <v>5</v>
      </c>
      <c r="C14" s="67">
        <f t="shared" si="1"/>
        <v>0</v>
      </c>
      <c r="D14" s="130">
        <f t="shared" si="2"/>
        <v>0</v>
      </c>
      <c r="E14" s="131"/>
      <c r="F14" s="132"/>
      <c r="G14" s="132"/>
      <c r="H14" s="133"/>
      <c r="I14" s="125"/>
      <c r="J14" s="87"/>
      <c r="K14" s="89" t="s">
        <v>34</v>
      </c>
      <c r="L14" s="70">
        <f t="shared" si="3"/>
        <v>5</v>
      </c>
      <c r="M14" s="70">
        <f t="shared" si="4"/>
        <v>0</v>
      </c>
      <c r="N14" s="134">
        <f t="shared" si="5"/>
        <v>0</v>
      </c>
      <c r="O14" s="135"/>
      <c r="P14" s="136"/>
      <c r="Q14" s="136"/>
      <c r="R14" s="137"/>
      <c r="S14" s="87"/>
      <c r="T14" s="102"/>
      <c r="U14" s="93" t="s">
        <v>34</v>
      </c>
      <c r="V14" s="47"/>
      <c r="W14" s="48"/>
      <c r="X14" s="48"/>
      <c r="Y14" s="49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</row>
    <row r="15" spans="1:36" ht="19.5" thickBot="1">
      <c r="A15" s="64" t="s">
        <v>40</v>
      </c>
      <c r="B15" s="40">
        <f t="shared" si="0"/>
        <v>5</v>
      </c>
      <c r="C15" s="39">
        <f t="shared" si="1"/>
        <v>0</v>
      </c>
      <c r="D15" s="6">
        <f t="shared" si="2"/>
        <v>0</v>
      </c>
      <c r="E15" s="7"/>
      <c r="F15" s="8"/>
      <c r="G15" s="8"/>
      <c r="H15" s="9"/>
      <c r="I15" s="125"/>
      <c r="J15" s="87"/>
      <c r="K15" s="64" t="s">
        <v>40</v>
      </c>
      <c r="L15" s="152">
        <f t="shared" si="3"/>
        <v>5</v>
      </c>
      <c r="M15" s="39">
        <f t="shared" si="4"/>
        <v>0</v>
      </c>
      <c r="N15" s="6">
        <f t="shared" si="5"/>
        <v>0</v>
      </c>
      <c r="O15" s="7"/>
      <c r="P15" s="8"/>
      <c r="Q15" s="8"/>
      <c r="R15" s="9"/>
      <c r="S15" s="87"/>
      <c r="T15" s="102"/>
      <c r="U15" s="147" t="s">
        <v>40</v>
      </c>
      <c r="V15" s="7"/>
      <c r="W15" s="8"/>
      <c r="X15" s="8"/>
      <c r="Y15" s="9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</row>
    <row r="16" spans="1:36" ht="19.5" thickBot="1">
      <c r="A16" s="73" t="s">
        <v>38</v>
      </c>
      <c r="B16" s="67">
        <f t="shared" si="0"/>
        <v>5</v>
      </c>
      <c r="C16" s="67">
        <f t="shared" si="1"/>
        <v>0</v>
      </c>
      <c r="D16" s="130">
        <f t="shared" si="2"/>
        <v>0</v>
      </c>
      <c r="E16" s="131"/>
      <c r="F16" s="132"/>
      <c r="G16" s="132"/>
      <c r="H16" s="133"/>
      <c r="I16" s="125"/>
      <c r="J16" s="87"/>
      <c r="K16" s="89" t="s">
        <v>38</v>
      </c>
      <c r="L16" s="70">
        <f t="shared" si="3"/>
        <v>5</v>
      </c>
      <c r="M16" s="70">
        <f t="shared" si="4"/>
        <v>0</v>
      </c>
      <c r="N16" s="134">
        <f t="shared" si="5"/>
        <v>0</v>
      </c>
      <c r="O16" s="135"/>
      <c r="P16" s="136"/>
      <c r="Q16" s="136"/>
      <c r="R16" s="137"/>
      <c r="S16" s="87"/>
      <c r="T16" s="102"/>
      <c r="U16" s="93" t="s">
        <v>38</v>
      </c>
      <c r="V16" s="47"/>
      <c r="W16" s="48"/>
      <c r="X16" s="48"/>
      <c r="Y16" s="49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</row>
    <row r="17" spans="1:36" ht="19.5" thickBot="1">
      <c r="A17" s="64" t="s">
        <v>36</v>
      </c>
      <c r="B17" s="40">
        <f t="shared" si="0"/>
        <v>5</v>
      </c>
      <c r="C17" s="39">
        <f t="shared" si="1"/>
        <v>0</v>
      </c>
      <c r="D17" s="6">
        <f t="shared" si="2"/>
        <v>0</v>
      </c>
      <c r="E17" s="7"/>
      <c r="F17" s="8"/>
      <c r="G17" s="8"/>
      <c r="H17" s="9"/>
      <c r="I17" s="125"/>
      <c r="J17" s="87"/>
      <c r="K17" s="64" t="s">
        <v>36</v>
      </c>
      <c r="L17" s="152">
        <f t="shared" si="3"/>
        <v>5</v>
      </c>
      <c r="M17" s="39">
        <f t="shared" si="4"/>
        <v>0</v>
      </c>
      <c r="N17" s="6">
        <f t="shared" si="5"/>
        <v>0</v>
      </c>
      <c r="O17" s="7"/>
      <c r="P17" s="8"/>
      <c r="Q17" s="8"/>
      <c r="R17" s="9"/>
      <c r="S17" s="87"/>
      <c r="T17" s="102"/>
      <c r="U17" s="64" t="s">
        <v>36</v>
      </c>
      <c r="V17" s="7"/>
      <c r="W17" s="8"/>
      <c r="X17" s="8"/>
      <c r="Y17" s="9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</row>
    <row r="18" spans="1:36" ht="19.5" thickBot="1">
      <c r="A18" s="77" t="s">
        <v>37</v>
      </c>
      <c r="B18" s="67">
        <f t="shared" si="0"/>
        <v>2</v>
      </c>
      <c r="C18" s="67">
        <f t="shared" si="1"/>
        <v>6</v>
      </c>
      <c r="D18" s="113">
        <f t="shared" si="2"/>
        <v>4</v>
      </c>
      <c r="E18" s="74"/>
      <c r="F18" s="75"/>
      <c r="G18" s="75"/>
      <c r="H18" s="139">
        <v>1</v>
      </c>
      <c r="I18" s="125"/>
      <c r="J18" s="87"/>
      <c r="K18" s="98" t="s">
        <v>37</v>
      </c>
      <c r="L18" s="70">
        <f t="shared" si="3"/>
        <v>2</v>
      </c>
      <c r="M18" s="70">
        <f t="shared" si="4"/>
        <v>6</v>
      </c>
      <c r="N18" s="117">
        <f t="shared" si="5"/>
        <v>6</v>
      </c>
      <c r="O18" s="90"/>
      <c r="P18" s="91"/>
      <c r="Q18" s="91">
        <v>1</v>
      </c>
      <c r="R18" s="141"/>
      <c r="S18" s="87"/>
      <c r="T18" s="102"/>
      <c r="U18" s="143" t="s">
        <v>37</v>
      </c>
      <c r="V18" s="54"/>
      <c r="W18" s="55">
        <v>1</v>
      </c>
      <c r="X18" s="55"/>
      <c r="Y18" s="12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</row>
    <row r="19" spans="1:36">
      <c r="A19" s="16"/>
      <c r="B19" s="84"/>
      <c r="C19" s="84"/>
      <c r="D19" s="16"/>
      <c r="E19" s="16"/>
      <c r="F19" s="16"/>
      <c r="G19" s="16"/>
      <c r="H19" s="16"/>
      <c r="I19" s="16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</row>
    <row r="20" spans="1:36">
      <c r="A20" s="16"/>
      <c r="B20" s="84"/>
      <c r="C20" s="84"/>
      <c r="D20" s="16"/>
      <c r="E20" s="16"/>
      <c r="F20" s="16"/>
      <c r="G20" s="16"/>
      <c r="H20" s="16"/>
      <c r="I20" s="16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</row>
    <row r="21" spans="1:36">
      <c r="A21" s="16"/>
      <c r="B21" s="84"/>
      <c r="C21" s="84"/>
      <c r="D21" s="16"/>
      <c r="E21" s="16"/>
      <c r="F21" s="16"/>
      <c r="G21" s="16"/>
      <c r="H21" s="16"/>
      <c r="I21" s="16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</row>
    <row r="22" spans="1:36">
      <c r="A22" s="16"/>
      <c r="B22" s="84"/>
      <c r="C22" s="84"/>
      <c r="D22" s="16"/>
      <c r="E22" s="16"/>
      <c r="F22" s="16"/>
      <c r="G22" s="16"/>
      <c r="H22" s="16"/>
      <c r="I22" s="16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</row>
    <row r="23" spans="1:36">
      <c r="A23" s="16"/>
      <c r="B23" s="84"/>
      <c r="C23" s="84"/>
      <c r="D23" s="16"/>
      <c r="E23" s="16"/>
      <c r="F23" s="16"/>
      <c r="G23" s="16"/>
      <c r="H23" s="16"/>
      <c r="I23" s="16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</row>
    <row r="24" spans="1:36">
      <c r="A24" s="16"/>
      <c r="B24" s="84"/>
      <c r="C24" s="84"/>
      <c r="D24" s="16"/>
      <c r="E24" s="16"/>
      <c r="F24" s="16"/>
      <c r="G24" s="16"/>
      <c r="H24" s="16"/>
      <c r="I24" s="16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</row>
    <row r="25" spans="1:36">
      <c r="A25" s="16"/>
      <c r="B25" s="84"/>
      <c r="C25" s="84"/>
      <c r="D25" s="16"/>
      <c r="E25" s="16"/>
      <c r="F25" s="16"/>
      <c r="G25" s="16"/>
      <c r="H25" s="16"/>
      <c r="I25" s="16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</row>
    <row r="26" spans="1:36">
      <c r="A26" s="16"/>
      <c r="B26" s="84"/>
      <c r="C26" s="84"/>
      <c r="D26" s="16"/>
      <c r="E26" s="16"/>
      <c r="F26" s="16"/>
      <c r="G26" s="16"/>
      <c r="H26" s="16"/>
      <c r="I26" s="16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</row>
    <row r="27" spans="1:36">
      <c r="A27" s="16"/>
      <c r="B27" s="84"/>
      <c r="C27" s="84"/>
      <c r="D27" s="16"/>
      <c r="E27" s="16"/>
      <c r="F27" s="16"/>
      <c r="G27" s="16"/>
      <c r="H27" s="16"/>
      <c r="I27" s="16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</row>
    <row r="28" spans="1:36">
      <c r="A28" s="16"/>
      <c r="B28" s="84"/>
      <c r="C28" s="84"/>
      <c r="D28" s="16"/>
      <c r="E28" s="16"/>
      <c r="F28" s="16"/>
      <c r="G28" s="16"/>
      <c r="H28" s="16"/>
      <c r="I28" s="16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</row>
    <row r="29" spans="1:36">
      <c r="A29" s="16"/>
      <c r="B29" s="84"/>
      <c r="C29" s="84"/>
      <c r="D29" s="16"/>
      <c r="E29" s="16"/>
      <c r="F29" s="16"/>
      <c r="G29" s="16"/>
      <c r="H29" s="16"/>
      <c r="I29" s="16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</row>
    <row r="30" spans="1:36">
      <c r="A30" s="16"/>
      <c r="B30" s="84"/>
      <c r="C30" s="84"/>
      <c r="D30" s="16"/>
      <c r="E30" s="16"/>
      <c r="F30" s="16"/>
      <c r="G30" s="16"/>
      <c r="H30" s="16"/>
      <c r="I30" s="16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</row>
    <row r="31" spans="1:36">
      <c r="A31" s="16"/>
      <c r="B31" s="84"/>
      <c r="C31" s="84"/>
      <c r="D31" s="16"/>
      <c r="E31" s="16"/>
      <c r="F31" s="16"/>
      <c r="G31" s="16"/>
      <c r="H31" s="16"/>
      <c r="I31" s="16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</row>
    <row r="32" spans="1:36">
      <c r="A32" s="16"/>
      <c r="B32" s="84"/>
      <c r="C32" s="84"/>
      <c r="D32" s="16"/>
      <c r="E32" s="16"/>
      <c r="F32" s="16"/>
      <c r="G32" s="16"/>
      <c r="H32" s="16"/>
      <c r="I32" s="16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</row>
    <row r="33" spans="1:36">
      <c r="A33" s="16"/>
      <c r="B33" s="84"/>
      <c r="C33" s="84"/>
      <c r="D33" s="16"/>
      <c r="E33" s="16"/>
      <c r="F33" s="16"/>
      <c r="G33" s="16"/>
      <c r="H33" s="16"/>
      <c r="I33" s="16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</row>
    <row r="34" spans="1:36">
      <c r="A34" s="16"/>
      <c r="B34" s="84"/>
      <c r="C34" s="84"/>
      <c r="D34" s="16"/>
      <c r="E34" s="16"/>
      <c r="F34" s="16"/>
      <c r="G34" s="16"/>
      <c r="H34" s="16"/>
      <c r="I34" s="16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1:36">
      <c r="A35" s="16"/>
      <c r="B35" s="84"/>
      <c r="C35" s="84"/>
      <c r="D35" s="16"/>
      <c r="E35" s="16"/>
      <c r="F35" s="16"/>
      <c r="G35" s="16"/>
      <c r="H35" s="16"/>
      <c r="I35" s="16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</row>
    <row r="36" spans="1:36">
      <c r="A36" s="16"/>
      <c r="B36" s="84"/>
      <c r="C36" s="84"/>
      <c r="D36" s="16"/>
      <c r="E36" s="16"/>
      <c r="F36" s="16"/>
      <c r="G36" s="16"/>
      <c r="H36" s="16"/>
      <c r="I36" s="16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</row>
    <row r="37" spans="1:36">
      <c r="A37" s="16"/>
      <c r="B37" s="84"/>
      <c r="C37" s="84"/>
      <c r="D37" s="16"/>
      <c r="E37" s="16"/>
      <c r="F37" s="16"/>
      <c r="G37" s="16"/>
      <c r="H37" s="16"/>
      <c r="I37" s="16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</row>
    <row r="38" spans="1:36">
      <c r="A38" s="16"/>
      <c r="B38" s="84"/>
      <c r="C38" s="84"/>
      <c r="D38" s="16"/>
      <c r="E38" s="16"/>
      <c r="F38" s="16"/>
      <c r="G38" s="16"/>
      <c r="H38" s="16"/>
      <c r="I38" s="16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</row>
    <row r="39" spans="1:36">
      <c r="A39" s="16"/>
      <c r="B39" s="84"/>
      <c r="C39" s="84"/>
      <c r="D39" s="16"/>
      <c r="E39" s="16"/>
      <c r="F39" s="16"/>
      <c r="G39" s="16"/>
      <c r="H39" s="16"/>
      <c r="I39" s="16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</row>
    <row r="40" spans="1:36">
      <c r="A40" s="16"/>
      <c r="B40" s="84"/>
      <c r="C40" s="84"/>
      <c r="D40" s="16"/>
      <c r="E40" s="16"/>
      <c r="F40" s="16"/>
      <c r="G40" s="16"/>
      <c r="H40" s="16"/>
      <c r="I40" s="16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</row>
    <row r="41" spans="1:36">
      <c r="A41" s="16"/>
      <c r="B41" s="84"/>
      <c r="C41" s="84"/>
      <c r="D41" s="16"/>
      <c r="E41" s="16"/>
      <c r="F41" s="16"/>
      <c r="G41" s="16"/>
      <c r="H41" s="16"/>
      <c r="I41" s="16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</row>
    <row r="42" spans="1:36">
      <c r="A42" s="16"/>
      <c r="B42" s="84"/>
      <c r="C42" s="84"/>
      <c r="D42" s="16"/>
      <c r="E42" s="16"/>
      <c r="F42" s="16"/>
      <c r="G42" s="16"/>
      <c r="H42" s="16"/>
      <c r="I42" s="16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</row>
    <row r="43" spans="1:36">
      <c r="A43" s="16"/>
      <c r="B43" s="84"/>
      <c r="C43" s="84"/>
      <c r="D43" s="16"/>
      <c r="E43" s="16"/>
      <c r="F43" s="16"/>
      <c r="G43" s="16"/>
      <c r="H43" s="16"/>
      <c r="I43" s="16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</row>
    <row r="44" spans="1:36">
      <c r="A44" s="16"/>
      <c r="B44" s="84"/>
      <c r="C44" s="84"/>
      <c r="D44" s="16"/>
      <c r="E44" s="16"/>
      <c r="F44" s="16"/>
      <c r="G44" s="16"/>
      <c r="H44" s="16"/>
      <c r="I44" s="16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</row>
    <row r="45" spans="1:36">
      <c r="A45" s="16"/>
      <c r="B45" s="84"/>
      <c r="C45" s="84"/>
      <c r="D45" s="16"/>
      <c r="E45" s="16"/>
      <c r="F45" s="16"/>
      <c r="G45" s="16"/>
      <c r="H45" s="16"/>
      <c r="I45" s="16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</row>
    <row r="46" spans="1:36">
      <c r="A46" s="16"/>
      <c r="B46" s="84"/>
      <c r="C46" s="84"/>
      <c r="D46" s="16"/>
      <c r="E46" s="16"/>
      <c r="F46" s="16"/>
      <c r="G46" s="16"/>
      <c r="H46" s="16"/>
      <c r="I46" s="1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</row>
    <row r="47" spans="1:36">
      <c r="A47" s="16"/>
      <c r="B47" s="84"/>
      <c r="C47" s="84"/>
      <c r="D47" s="16"/>
      <c r="E47" s="16"/>
      <c r="F47" s="16"/>
      <c r="G47" s="16"/>
      <c r="H47" s="16"/>
      <c r="I47" s="1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</row>
    <row r="48" spans="1:36">
      <c r="A48" s="16"/>
      <c r="B48" s="84"/>
      <c r="C48" s="84"/>
      <c r="D48" s="16"/>
      <c r="E48" s="16"/>
      <c r="F48" s="16"/>
      <c r="G48" s="16"/>
      <c r="H48" s="16"/>
      <c r="I48" s="16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</row>
    <row r="49" spans="1:36">
      <c r="A49" s="16"/>
      <c r="B49" s="84"/>
      <c r="C49" s="84"/>
      <c r="D49" s="16"/>
      <c r="E49" s="16"/>
      <c r="F49" s="16"/>
      <c r="G49" s="16"/>
      <c r="H49" s="16"/>
      <c r="I49" s="16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</row>
    <row r="50" spans="1:36">
      <c r="A50" s="16"/>
      <c r="B50" s="84"/>
      <c r="C50" s="84"/>
      <c r="D50" s="16"/>
      <c r="E50" s="16"/>
      <c r="F50" s="16"/>
      <c r="G50" s="16"/>
      <c r="H50" s="16"/>
      <c r="I50" s="16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</row>
    <row r="51" spans="1:36">
      <c r="A51" s="16"/>
      <c r="B51" s="84"/>
      <c r="C51" s="84"/>
      <c r="D51" s="16"/>
      <c r="E51" s="16"/>
      <c r="F51" s="16"/>
      <c r="G51" s="16"/>
      <c r="H51" s="16"/>
      <c r="I51" s="16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</row>
  </sheetData>
  <mergeCells count="10">
    <mergeCell ref="U3:U4"/>
    <mergeCell ref="U1:Y1"/>
    <mergeCell ref="A1:C1"/>
    <mergeCell ref="K1:M1"/>
    <mergeCell ref="A3:A4"/>
    <mergeCell ref="B3:B4"/>
    <mergeCell ref="C3:C4"/>
    <mergeCell ref="K3:K4"/>
    <mergeCell ref="L3:L4"/>
    <mergeCell ref="M3:M4"/>
  </mergeCells>
  <conditionalFormatting sqref="E4:H4">
    <cfRule type="cellIs" dxfId="109" priority="19" operator="greaterThan">
      <formula>1</formula>
    </cfRule>
    <cfRule type="cellIs" dxfId="108" priority="20" operator="equal">
      <formula>1</formula>
    </cfRule>
    <cfRule type="cellIs" dxfId="107" priority="21" operator="equal">
      <formula>0</formula>
    </cfRule>
  </conditionalFormatting>
  <conditionalFormatting sqref="O4:R4">
    <cfRule type="cellIs" dxfId="106" priority="16" operator="greaterThan">
      <formula>1</formula>
    </cfRule>
    <cfRule type="cellIs" dxfId="105" priority="17" operator="equal">
      <formula>1</formula>
    </cfRule>
    <cfRule type="cellIs" dxfId="104" priority="18" operator="equal">
      <formula>0</formula>
    </cfRule>
  </conditionalFormatting>
  <conditionalFormatting sqref="B5:B18">
    <cfRule type="cellIs" dxfId="103" priority="12" operator="equal">
      <formula>4</formula>
    </cfRule>
    <cfRule type="cellIs" dxfId="102" priority="13" operator="equal">
      <formula>3</formula>
    </cfRule>
    <cfRule type="cellIs" dxfId="101" priority="14" operator="equal">
      <formula>2</formula>
    </cfRule>
    <cfRule type="cellIs" dxfId="100" priority="15" operator="equal">
      <formula>1</formula>
    </cfRule>
  </conditionalFormatting>
  <conditionalFormatting sqref="L5:L18">
    <cfRule type="cellIs" dxfId="99" priority="8" operator="equal">
      <formula>4</formula>
    </cfRule>
    <cfRule type="cellIs" dxfId="98" priority="9" operator="equal">
      <formula>3</formula>
    </cfRule>
    <cfRule type="cellIs" dxfId="97" priority="10" operator="equal">
      <formula>2</formula>
    </cfRule>
    <cfRule type="cellIs" dxfId="96" priority="11" operator="equal">
      <formula>1</formula>
    </cfRule>
  </conditionalFormatting>
  <conditionalFormatting sqref="V4:Y4">
    <cfRule type="cellIs" dxfId="95" priority="5" operator="greaterThan">
      <formula>1</formula>
    </cfRule>
    <cfRule type="cellIs" dxfId="94" priority="6" operator="equal">
      <formula>1</formula>
    </cfRule>
    <cfRule type="cellIs" dxfId="93" priority="7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70C0"/>
  </sheetPr>
  <dimension ref="A1:AA48"/>
  <sheetViews>
    <sheetView zoomScale="90" zoomScaleNormal="90" workbookViewId="0">
      <selection activeCell="Z7" sqref="Z7"/>
    </sheetView>
  </sheetViews>
  <sheetFormatPr baseColWidth="10" defaultRowHeight="15"/>
  <cols>
    <col min="1" max="1" width="15.7109375" bestFit="1" customWidth="1"/>
    <col min="2" max="2" width="8.85546875" bestFit="1" customWidth="1"/>
    <col min="3" max="3" width="10.85546875" customWidth="1"/>
    <col min="4" max="4" width="9.140625" customWidth="1"/>
    <col min="5" max="12" width="5.7109375" customWidth="1"/>
    <col min="13" max="13" width="3.42578125" customWidth="1"/>
    <col min="14" max="14" width="2.42578125" customWidth="1"/>
    <col min="15" max="15" width="15.7109375" bestFit="1" customWidth="1"/>
    <col min="16" max="16" width="8.85546875" bestFit="1" customWidth="1"/>
    <col min="17" max="17" width="10.85546875" customWidth="1"/>
    <col min="18" max="18" width="9.85546875" customWidth="1"/>
    <col min="19" max="26" width="5.7109375" customWidth="1"/>
  </cols>
  <sheetData>
    <row r="1" spans="1:27" ht="16.5" customHeight="1" thickBot="1">
      <c r="A1" s="300" t="s">
        <v>90</v>
      </c>
      <c r="B1" s="300"/>
      <c r="C1" s="300"/>
      <c r="D1" s="119"/>
      <c r="E1" s="119"/>
      <c r="F1" s="119"/>
      <c r="G1" s="16"/>
      <c r="H1" s="16"/>
      <c r="I1" s="16"/>
      <c r="J1" s="16"/>
      <c r="K1" s="16"/>
      <c r="L1" s="16"/>
      <c r="M1" s="16"/>
      <c r="N1" s="99"/>
      <c r="O1" s="297" t="s">
        <v>93</v>
      </c>
      <c r="P1" s="297"/>
      <c r="Q1" s="297"/>
      <c r="R1" s="118"/>
      <c r="S1" s="118"/>
      <c r="T1" s="118"/>
      <c r="U1" s="87"/>
      <c r="V1" s="87"/>
      <c r="W1" s="87"/>
      <c r="X1" s="87"/>
      <c r="Y1" s="87"/>
      <c r="Z1" s="87"/>
      <c r="AA1" s="87"/>
    </row>
    <row r="2" spans="1:27" ht="15.75" customHeight="1" thickBot="1">
      <c r="A2" s="16"/>
      <c r="B2" s="84"/>
      <c r="C2" s="84"/>
      <c r="D2" s="16"/>
      <c r="E2" s="327" t="s">
        <v>91</v>
      </c>
      <c r="F2" s="328"/>
      <c r="G2" s="328"/>
      <c r="H2" s="329"/>
      <c r="I2" s="327" t="s">
        <v>92</v>
      </c>
      <c r="J2" s="328"/>
      <c r="K2" s="328"/>
      <c r="L2" s="329"/>
      <c r="M2" s="16"/>
      <c r="N2" s="99"/>
      <c r="O2" s="87"/>
      <c r="P2" s="94"/>
      <c r="Q2" s="94"/>
      <c r="R2" s="87"/>
      <c r="S2" s="305" t="s">
        <v>161</v>
      </c>
      <c r="T2" s="306"/>
      <c r="U2" s="306"/>
      <c r="V2" s="307"/>
      <c r="W2" s="305" t="s">
        <v>160</v>
      </c>
      <c r="X2" s="306"/>
      <c r="Y2" s="306"/>
      <c r="Z2" s="307"/>
      <c r="AA2" s="87"/>
    </row>
    <row r="3" spans="1:27" ht="29.25" customHeight="1" thickBot="1">
      <c r="A3" s="301" t="s">
        <v>25</v>
      </c>
      <c r="B3" s="301" t="s">
        <v>39</v>
      </c>
      <c r="C3" s="301" t="s">
        <v>41</v>
      </c>
      <c r="D3" s="164" t="s">
        <v>51</v>
      </c>
      <c r="E3" s="126" t="s">
        <v>43</v>
      </c>
      <c r="F3" s="126" t="s">
        <v>44</v>
      </c>
      <c r="G3" s="126" t="s">
        <v>45</v>
      </c>
      <c r="H3" s="126" t="s">
        <v>81</v>
      </c>
      <c r="I3" s="126" t="s">
        <v>43</v>
      </c>
      <c r="J3" s="126" t="s">
        <v>44</v>
      </c>
      <c r="K3" s="126" t="s">
        <v>45</v>
      </c>
      <c r="L3" s="126" t="s">
        <v>81</v>
      </c>
      <c r="M3" s="16"/>
      <c r="N3" s="99"/>
      <c r="O3" s="303" t="s">
        <v>25</v>
      </c>
      <c r="P3" s="303" t="s">
        <v>39</v>
      </c>
      <c r="Q3" s="303" t="s">
        <v>41</v>
      </c>
      <c r="R3" s="149" t="s">
        <v>51</v>
      </c>
      <c r="S3" s="128" t="s">
        <v>43</v>
      </c>
      <c r="T3" s="128" t="s">
        <v>44</v>
      </c>
      <c r="U3" s="128" t="s">
        <v>45</v>
      </c>
      <c r="V3" s="129" t="s">
        <v>81</v>
      </c>
      <c r="W3" s="128" t="s">
        <v>43</v>
      </c>
      <c r="X3" s="128" t="s">
        <v>44</v>
      </c>
      <c r="Y3" s="128" t="s">
        <v>45</v>
      </c>
      <c r="Z3" s="129" t="s">
        <v>81</v>
      </c>
      <c r="AA3" s="87"/>
    </row>
    <row r="4" spans="1:27" ht="18" customHeight="1" thickBot="1">
      <c r="A4" s="302"/>
      <c r="B4" s="302"/>
      <c r="C4" s="302"/>
      <c r="D4" s="123">
        <f t="shared" ref="D4:L4" si="0">SUM(D5:D18)</f>
        <v>0</v>
      </c>
      <c r="E4" s="13">
        <f t="shared" si="0"/>
        <v>0</v>
      </c>
      <c r="F4" s="14">
        <f t="shared" si="0"/>
        <v>0</v>
      </c>
      <c r="G4" s="14">
        <f t="shared" si="0"/>
        <v>0</v>
      </c>
      <c r="H4" s="15">
        <f t="shared" si="0"/>
        <v>0</v>
      </c>
      <c r="I4" s="13">
        <f t="shared" si="0"/>
        <v>0</v>
      </c>
      <c r="J4" s="14">
        <f t="shared" si="0"/>
        <v>0</v>
      </c>
      <c r="K4" s="14">
        <f t="shared" si="0"/>
        <v>0</v>
      </c>
      <c r="L4" s="15">
        <f t="shared" si="0"/>
        <v>0</v>
      </c>
      <c r="M4" s="16"/>
      <c r="N4" s="99"/>
      <c r="O4" s="304"/>
      <c r="P4" s="304"/>
      <c r="Q4" s="304"/>
      <c r="R4" s="123">
        <f t="shared" ref="R4:Z4" si="1">SUM(R5:R18)</f>
        <v>40</v>
      </c>
      <c r="S4" s="13">
        <f t="shared" si="1"/>
        <v>1</v>
      </c>
      <c r="T4" s="14">
        <f t="shared" si="1"/>
        <v>1</v>
      </c>
      <c r="U4" s="14">
        <f t="shared" si="1"/>
        <v>1</v>
      </c>
      <c r="V4" s="15">
        <f t="shared" si="1"/>
        <v>1</v>
      </c>
      <c r="W4" s="13">
        <f t="shared" si="1"/>
        <v>1</v>
      </c>
      <c r="X4" s="14">
        <f t="shared" si="1"/>
        <v>1</v>
      </c>
      <c r="Y4" s="14">
        <f t="shared" si="1"/>
        <v>1</v>
      </c>
      <c r="Z4" s="15">
        <f t="shared" si="1"/>
        <v>1</v>
      </c>
      <c r="AA4" s="87"/>
    </row>
    <row r="5" spans="1:27" ht="19.5" thickBot="1">
      <c r="A5" s="64" t="s">
        <v>26</v>
      </c>
      <c r="B5" s="40" t="str">
        <f>IF($D$4&gt;0,RANK($D5,$D$5:$D$18,),"")</f>
        <v/>
      </c>
      <c r="C5" s="39">
        <f>(IF(D5&gt;0,1,0))*((IF(B5=1,10,0))+(IF(B5=2,6,0))+(IF(B5=3,3,0))+(IF(B5=4,1,0)))</f>
        <v>0</v>
      </c>
      <c r="D5" s="6">
        <f>SUM((E5+I5)*10+(F5+J5)*6+(G5+K5)*3+(H5+L5)*1)</f>
        <v>0</v>
      </c>
      <c r="E5" s="7"/>
      <c r="F5" s="8"/>
      <c r="G5" s="8"/>
      <c r="H5" s="9"/>
      <c r="I5" s="7"/>
      <c r="J5" s="8"/>
      <c r="K5" s="8"/>
      <c r="L5" s="9"/>
      <c r="M5" s="16"/>
      <c r="N5" s="99"/>
      <c r="O5" s="64" t="s">
        <v>26</v>
      </c>
      <c r="P5" s="40">
        <f>IF($R$4&gt;0,RANK($R5,$R$5:$R$18,),"")</f>
        <v>1</v>
      </c>
      <c r="Q5" s="39">
        <f>(IF(R5&gt;0,1,0))*((IF(P5=1,10,0))+(IF(P5=2,6,0))+(IF(P5=3,3,0))+(IF(P5=4,1,0)))</f>
        <v>10</v>
      </c>
      <c r="R5" s="6">
        <f>SUM((S5+W5)*10+(T5+X5)*6+(U5+Y5)*3+(V5+Z5)*1)</f>
        <v>20</v>
      </c>
      <c r="S5" s="7">
        <v>1</v>
      </c>
      <c r="T5" s="8"/>
      <c r="U5" s="8"/>
      <c r="V5" s="9"/>
      <c r="W5" s="7">
        <v>1</v>
      </c>
      <c r="X5" s="8"/>
      <c r="Y5" s="8"/>
      <c r="Z5" s="9"/>
      <c r="AA5" s="87"/>
    </row>
    <row r="6" spans="1:27" ht="19.5" thickBot="1">
      <c r="A6" s="73" t="s">
        <v>27</v>
      </c>
      <c r="B6" s="67" t="str">
        <f t="shared" ref="B6:B18" si="2">IF($D$4&gt;0,RANK($D6,$D$5:$D$18,),"")</f>
        <v/>
      </c>
      <c r="C6" s="67">
        <f t="shared" ref="C6:C18" si="3">(IF(D6&gt;0,1,0))*((IF(B6=1,10,0))+(IF(B6=2,6,0))+(IF(B6=3,3,0))+(IF(B6=4,1,0)))</f>
        <v>0</v>
      </c>
      <c r="D6" s="130">
        <f t="shared" ref="D6:D18" si="4">SUM((E6+I6)*10+(F6+J6)*6+(G6+K6)*3+(H6+L6)*1)</f>
        <v>0</v>
      </c>
      <c r="E6" s="131"/>
      <c r="F6" s="132"/>
      <c r="G6" s="132"/>
      <c r="H6" s="133"/>
      <c r="I6" s="131"/>
      <c r="J6" s="132"/>
      <c r="K6" s="132"/>
      <c r="L6" s="133"/>
      <c r="M6" s="16"/>
      <c r="N6" s="99"/>
      <c r="O6" s="89" t="s">
        <v>27</v>
      </c>
      <c r="P6" s="70">
        <f t="shared" ref="P6:P18" si="5">IF($R$4&gt;0,RANK($R6,$R$5:$R$18,),"")</f>
        <v>2</v>
      </c>
      <c r="Q6" s="70">
        <f t="shared" ref="Q6:Q18" si="6">(IF(R6&gt;0,1,0))*((IF(P6=1,10,0))+(IF(P6=2,6,0))+(IF(P6=3,3,0))+(IF(P6=4,1,0)))</f>
        <v>6</v>
      </c>
      <c r="R6" s="134">
        <f t="shared" ref="R6:R18" si="7">SUM((S6+W6)*10+(T6+X6)*6+(U6+Y6)*3+(V6+Z6)*1)</f>
        <v>10</v>
      </c>
      <c r="S6" s="135"/>
      <c r="T6" s="136">
        <v>1</v>
      </c>
      <c r="U6" s="136">
        <v>1</v>
      </c>
      <c r="V6" s="137"/>
      <c r="W6" s="135"/>
      <c r="X6" s="136"/>
      <c r="Y6" s="136"/>
      <c r="Z6" s="137">
        <v>1</v>
      </c>
      <c r="AA6" s="87"/>
    </row>
    <row r="7" spans="1:27" ht="19.5" thickBot="1">
      <c r="A7" s="64" t="s">
        <v>28</v>
      </c>
      <c r="B7" s="40" t="str">
        <f t="shared" si="2"/>
        <v/>
      </c>
      <c r="C7" s="39">
        <f t="shared" si="3"/>
        <v>0</v>
      </c>
      <c r="D7" s="6">
        <f t="shared" si="4"/>
        <v>0</v>
      </c>
      <c r="E7" s="7"/>
      <c r="F7" s="8"/>
      <c r="G7" s="8"/>
      <c r="H7" s="9"/>
      <c r="I7" s="7"/>
      <c r="J7" s="8"/>
      <c r="K7" s="8"/>
      <c r="L7" s="9"/>
      <c r="M7" s="16"/>
      <c r="N7" s="99"/>
      <c r="O7" s="64" t="s">
        <v>28</v>
      </c>
      <c r="P7" s="41">
        <f t="shared" si="5"/>
        <v>4</v>
      </c>
      <c r="Q7" s="39">
        <f t="shared" si="6"/>
        <v>0</v>
      </c>
      <c r="R7" s="6">
        <f t="shared" si="7"/>
        <v>0</v>
      </c>
      <c r="S7" s="7"/>
      <c r="T7" s="8"/>
      <c r="U7" s="8"/>
      <c r="V7" s="9"/>
      <c r="W7" s="7"/>
      <c r="X7" s="8"/>
      <c r="Y7" s="8"/>
      <c r="Z7" s="9"/>
      <c r="AA7" s="87"/>
    </row>
    <row r="8" spans="1:27" ht="19.5" thickBot="1">
      <c r="A8" s="73" t="s">
        <v>29</v>
      </c>
      <c r="B8" s="67" t="str">
        <f t="shared" si="2"/>
        <v/>
      </c>
      <c r="C8" s="67">
        <f t="shared" si="3"/>
        <v>0</v>
      </c>
      <c r="D8" s="130">
        <f t="shared" si="4"/>
        <v>0</v>
      </c>
      <c r="E8" s="131"/>
      <c r="F8" s="132"/>
      <c r="G8" s="132"/>
      <c r="H8" s="133"/>
      <c r="I8" s="131"/>
      <c r="J8" s="132"/>
      <c r="K8" s="132"/>
      <c r="L8" s="133"/>
      <c r="M8" s="16"/>
      <c r="N8" s="99"/>
      <c r="O8" s="89" t="s">
        <v>29</v>
      </c>
      <c r="P8" s="70">
        <f t="shared" si="5"/>
        <v>4</v>
      </c>
      <c r="Q8" s="70">
        <f t="shared" si="6"/>
        <v>0</v>
      </c>
      <c r="R8" s="134">
        <f t="shared" si="7"/>
        <v>0</v>
      </c>
      <c r="S8" s="135"/>
      <c r="T8" s="136"/>
      <c r="U8" s="136"/>
      <c r="V8" s="137"/>
      <c r="W8" s="135"/>
      <c r="X8" s="136"/>
      <c r="Y8" s="136"/>
      <c r="Z8" s="137"/>
      <c r="AA8" s="87"/>
    </row>
    <row r="9" spans="1:27" ht="19.5" thickBot="1">
      <c r="A9" s="64" t="s">
        <v>30</v>
      </c>
      <c r="B9" s="40" t="str">
        <f t="shared" si="2"/>
        <v/>
      </c>
      <c r="C9" s="39">
        <f t="shared" si="3"/>
        <v>0</v>
      </c>
      <c r="D9" s="6">
        <f t="shared" si="4"/>
        <v>0</v>
      </c>
      <c r="E9" s="7"/>
      <c r="F9" s="8"/>
      <c r="G9" s="8"/>
      <c r="H9" s="9"/>
      <c r="I9" s="7"/>
      <c r="J9" s="8"/>
      <c r="K9" s="8"/>
      <c r="L9" s="9"/>
      <c r="M9" s="16"/>
      <c r="N9" s="99"/>
      <c r="O9" s="64" t="s">
        <v>30</v>
      </c>
      <c r="P9" s="41">
        <f t="shared" si="5"/>
        <v>4</v>
      </c>
      <c r="Q9" s="39">
        <f t="shared" si="6"/>
        <v>0</v>
      </c>
      <c r="R9" s="6">
        <f t="shared" si="7"/>
        <v>0</v>
      </c>
      <c r="S9" s="7"/>
      <c r="T9" s="8"/>
      <c r="U9" s="8"/>
      <c r="V9" s="9"/>
      <c r="W9" s="7"/>
      <c r="X9" s="8"/>
      <c r="Y9" s="8"/>
      <c r="Z9" s="9"/>
      <c r="AA9" s="87"/>
    </row>
    <row r="10" spans="1:27" ht="19.5" thickBot="1">
      <c r="A10" s="73" t="s">
        <v>31</v>
      </c>
      <c r="B10" s="67" t="str">
        <f t="shared" si="2"/>
        <v/>
      </c>
      <c r="C10" s="67">
        <f t="shared" si="3"/>
        <v>0</v>
      </c>
      <c r="D10" s="130">
        <f t="shared" si="4"/>
        <v>0</v>
      </c>
      <c r="E10" s="131"/>
      <c r="F10" s="132"/>
      <c r="G10" s="132"/>
      <c r="H10" s="133"/>
      <c r="I10" s="131"/>
      <c r="J10" s="132"/>
      <c r="K10" s="132"/>
      <c r="L10" s="133"/>
      <c r="M10" s="16"/>
      <c r="N10" s="99"/>
      <c r="O10" s="89" t="s">
        <v>31</v>
      </c>
      <c r="P10" s="70">
        <f t="shared" si="5"/>
        <v>4</v>
      </c>
      <c r="Q10" s="70">
        <f t="shared" si="6"/>
        <v>0</v>
      </c>
      <c r="R10" s="134">
        <f t="shared" si="7"/>
        <v>0</v>
      </c>
      <c r="S10" s="135"/>
      <c r="T10" s="136"/>
      <c r="U10" s="136"/>
      <c r="V10" s="137"/>
      <c r="W10" s="135"/>
      <c r="X10" s="136"/>
      <c r="Y10" s="136"/>
      <c r="Z10" s="137"/>
      <c r="AA10" s="87"/>
    </row>
    <row r="11" spans="1:27" ht="19.5" thickBot="1">
      <c r="A11" s="64" t="s">
        <v>32</v>
      </c>
      <c r="B11" s="40" t="str">
        <f t="shared" si="2"/>
        <v/>
      </c>
      <c r="C11" s="39">
        <f t="shared" si="3"/>
        <v>0</v>
      </c>
      <c r="D11" s="6">
        <f t="shared" si="4"/>
        <v>0</v>
      </c>
      <c r="E11" s="7"/>
      <c r="F11" s="8"/>
      <c r="G11" s="8"/>
      <c r="H11" s="9"/>
      <c r="I11" s="7"/>
      <c r="J11" s="8"/>
      <c r="K11" s="8"/>
      <c r="L11" s="9"/>
      <c r="M11" s="16"/>
      <c r="N11" s="99"/>
      <c r="O11" s="64" t="s">
        <v>32</v>
      </c>
      <c r="P11" s="41">
        <f t="shared" si="5"/>
        <v>4</v>
      </c>
      <c r="Q11" s="39">
        <f t="shared" si="6"/>
        <v>0</v>
      </c>
      <c r="R11" s="6">
        <f t="shared" si="7"/>
        <v>0</v>
      </c>
      <c r="S11" s="7"/>
      <c r="T11" s="8"/>
      <c r="U11" s="8"/>
      <c r="V11" s="9"/>
      <c r="W11" s="7"/>
      <c r="X11" s="8"/>
      <c r="Y11" s="8"/>
      <c r="Z11" s="9"/>
      <c r="AA11" s="87"/>
    </row>
    <row r="12" spans="1:27" ht="19.5" thickBot="1">
      <c r="A12" s="73" t="s">
        <v>33</v>
      </c>
      <c r="B12" s="67" t="str">
        <f t="shared" si="2"/>
        <v/>
      </c>
      <c r="C12" s="67">
        <f t="shared" si="3"/>
        <v>0</v>
      </c>
      <c r="D12" s="130">
        <f t="shared" si="4"/>
        <v>0</v>
      </c>
      <c r="E12" s="131"/>
      <c r="F12" s="132"/>
      <c r="G12" s="132"/>
      <c r="H12" s="133"/>
      <c r="I12" s="131"/>
      <c r="J12" s="132"/>
      <c r="K12" s="132"/>
      <c r="L12" s="133"/>
      <c r="M12" s="16"/>
      <c r="N12" s="99"/>
      <c r="O12" s="89" t="s">
        <v>33</v>
      </c>
      <c r="P12" s="70">
        <f t="shared" si="5"/>
        <v>2</v>
      </c>
      <c r="Q12" s="70">
        <f t="shared" si="6"/>
        <v>6</v>
      </c>
      <c r="R12" s="134">
        <f t="shared" si="7"/>
        <v>10</v>
      </c>
      <c r="S12" s="135"/>
      <c r="T12" s="136"/>
      <c r="U12" s="136"/>
      <c r="V12" s="137">
        <v>1</v>
      </c>
      <c r="W12" s="135"/>
      <c r="X12" s="136">
        <v>1</v>
      </c>
      <c r="Y12" s="136">
        <v>1</v>
      </c>
      <c r="Z12" s="137"/>
      <c r="AA12" s="87"/>
    </row>
    <row r="13" spans="1:27" ht="19.5" thickBot="1">
      <c r="A13" s="64" t="s">
        <v>35</v>
      </c>
      <c r="B13" s="40" t="str">
        <f t="shared" si="2"/>
        <v/>
      </c>
      <c r="C13" s="39">
        <f t="shared" si="3"/>
        <v>0</v>
      </c>
      <c r="D13" s="6">
        <f t="shared" si="4"/>
        <v>0</v>
      </c>
      <c r="E13" s="7"/>
      <c r="F13" s="8"/>
      <c r="G13" s="8"/>
      <c r="H13" s="9"/>
      <c r="I13" s="7"/>
      <c r="J13" s="8"/>
      <c r="K13" s="8"/>
      <c r="L13" s="9"/>
      <c r="M13" s="16"/>
      <c r="N13" s="99"/>
      <c r="O13" s="64" t="s">
        <v>35</v>
      </c>
      <c r="P13" s="41">
        <f t="shared" si="5"/>
        <v>4</v>
      </c>
      <c r="Q13" s="39">
        <f t="shared" si="6"/>
        <v>0</v>
      </c>
      <c r="R13" s="6">
        <f t="shared" si="7"/>
        <v>0</v>
      </c>
      <c r="S13" s="7"/>
      <c r="T13" s="8"/>
      <c r="U13" s="8"/>
      <c r="V13" s="9"/>
      <c r="W13" s="7"/>
      <c r="X13" s="8"/>
      <c r="Y13" s="8"/>
      <c r="Z13" s="9"/>
      <c r="AA13" s="87"/>
    </row>
    <row r="14" spans="1:27" ht="19.5" thickBot="1">
      <c r="A14" s="73" t="s">
        <v>34</v>
      </c>
      <c r="B14" s="67" t="str">
        <f t="shared" si="2"/>
        <v/>
      </c>
      <c r="C14" s="67">
        <f t="shared" si="3"/>
        <v>0</v>
      </c>
      <c r="D14" s="130">
        <f t="shared" si="4"/>
        <v>0</v>
      </c>
      <c r="E14" s="131"/>
      <c r="F14" s="132"/>
      <c r="G14" s="132"/>
      <c r="H14" s="133"/>
      <c r="I14" s="131"/>
      <c r="J14" s="132"/>
      <c r="K14" s="132"/>
      <c r="L14" s="133"/>
      <c r="M14" s="16"/>
      <c r="N14" s="99"/>
      <c r="O14" s="89" t="s">
        <v>34</v>
      </c>
      <c r="P14" s="70">
        <f t="shared" si="5"/>
        <v>4</v>
      </c>
      <c r="Q14" s="70">
        <f t="shared" si="6"/>
        <v>0</v>
      </c>
      <c r="R14" s="134">
        <f t="shared" si="7"/>
        <v>0</v>
      </c>
      <c r="S14" s="135"/>
      <c r="T14" s="136"/>
      <c r="U14" s="136"/>
      <c r="V14" s="137"/>
      <c r="W14" s="135"/>
      <c r="X14" s="136"/>
      <c r="Y14" s="136"/>
      <c r="Z14" s="137"/>
      <c r="AA14" s="87"/>
    </row>
    <row r="15" spans="1:27" ht="19.5" thickBot="1">
      <c r="A15" s="64" t="s">
        <v>40</v>
      </c>
      <c r="B15" s="40" t="str">
        <f t="shared" si="2"/>
        <v/>
      </c>
      <c r="C15" s="39">
        <f t="shared" si="3"/>
        <v>0</v>
      </c>
      <c r="D15" s="6">
        <f t="shared" si="4"/>
        <v>0</v>
      </c>
      <c r="E15" s="7"/>
      <c r="F15" s="8"/>
      <c r="G15" s="8"/>
      <c r="H15" s="9"/>
      <c r="I15" s="7"/>
      <c r="J15" s="8"/>
      <c r="K15" s="8"/>
      <c r="L15" s="9"/>
      <c r="M15" s="16"/>
      <c r="N15" s="99"/>
      <c r="O15" s="64" t="s">
        <v>40</v>
      </c>
      <c r="P15" s="41">
        <f t="shared" si="5"/>
        <v>4</v>
      </c>
      <c r="Q15" s="39">
        <f t="shared" si="6"/>
        <v>0</v>
      </c>
      <c r="R15" s="6">
        <f t="shared" si="7"/>
        <v>0</v>
      </c>
      <c r="S15" s="7"/>
      <c r="T15" s="8"/>
      <c r="U15" s="8"/>
      <c r="V15" s="9"/>
      <c r="W15" s="7"/>
      <c r="X15" s="8"/>
      <c r="Y15" s="8"/>
      <c r="Z15" s="9"/>
      <c r="AA15" s="87"/>
    </row>
    <row r="16" spans="1:27" ht="19.5" thickBot="1">
      <c r="A16" s="73" t="s">
        <v>38</v>
      </c>
      <c r="B16" s="67" t="str">
        <f t="shared" si="2"/>
        <v/>
      </c>
      <c r="C16" s="67">
        <f t="shared" si="3"/>
        <v>0</v>
      </c>
      <c r="D16" s="130">
        <f t="shared" si="4"/>
        <v>0</v>
      </c>
      <c r="E16" s="131"/>
      <c r="F16" s="132"/>
      <c r="G16" s="132"/>
      <c r="H16" s="133"/>
      <c r="I16" s="131"/>
      <c r="J16" s="132"/>
      <c r="K16" s="132"/>
      <c r="L16" s="133"/>
      <c r="M16" s="16"/>
      <c r="N16" s="99"/>
      <c r="O16" s="89" t="s">
        <v>38</v>
      </c>
      <c r="P16" s="70">
        <f t="shared" si="5"/>
        <v>4</v>
      </c>
      <c r="Q16" s="70">
        <f t="shared" si="6"/>
        <v>0</v>
      </c>
      <c r="R16" s="134">
        <f t="shared" si="7"/>
        <v>0</v>
      </c>
      <c r="S16" s="135"/>
      <c r="T16" s="136"/>
      <c r="U16" s="136"/>
      <c r="V16" s="137"/>
      <c r="W16" s="135"/>
      <c r="X16" s="136"/>
      <c r="Y16" s="136"/>
      <c r="Z16" s="137"/>
      <c r="AA16" s="87"/>
    </row>
    <row r="17" spans="1:27" ht="19.5" thickBot="1">
      <c r="A17" s="64" t="s">
        <v>36</v>
      </c>
      <c r="B17" s="40" t="str">
        <f t="shared" si="2"/>
        <v/>
      </c>
      <c r="C17" s="39">
        <f t="shared" si="3"/>
        <v>0</v>
      </c>
      <c r="D17" s="6">
        <f t="shared" si="4"/>
        <v>0</v>
      </c>
      <c r="E17" s="7"/>
      <c r="F17" s="8"/>
      <c r="G17" s="8"/>
      <c r="H17" s="9"/>
      <c r="I17" s="7"/>
      <c r="J17" s="8"/>
      <c r="K17" s="8"/>
      <c r="L17" s="9"/>
      <c r="M17" s="16"/>
      <c r="N17" s="99"/>
      <c r="O17" s="64" t="s">
        <v>36</v>
      </c>
      <c r="P17" s="41">
        <f t="shared" si="5"/>
        <v>4</v>
      </c>
      <c r="Q17" s="39">
        <f t="shared" si="6"/>
        <v>0</v>
      </c>
      <c r="R17" s="6">
        <f t="shared" si="7"/>
        <v>0</v>
      </c>
      <c r="S17" s="7"/>
      <c r="T17" s="8"/>
      <c r="U17" s="8"/>
      <c r="V17" s="9"/>
      <c r="W17" s="7"/>
      <c r="X17" s="8"/>
      <c r="Y17" s="8"/>
      <c r="Z17" s="9"/>
      <c r="AA17" s="87"/>
    </row>
    <row r="18" spans="1:27" ht="19.5" thickBot="1">
      <c r="A18" s="77" t="s">
        <v>37</v>
      </c>
      <c r="B18" s="67" t="str">
        <f t="shared" si="2"/>
        <v/>
      </c>
      <c r="C18" s="67">
        <f t="shared" si="3"/>
        <v>0</v>
      </c>
      <c r="D18" s="113">
        <f t="shared" si="4"/>
        <v>0</v>
      </c>
      <c r="E18" s="74"/>
      <c r="F18" s="75"/>
      <c r="G18" s="75"/>
      <c r="H18" s="139"/>
      <c r="I18" s="74"/>
      <c r="J18" s="75"/>
      <c r="K18" s="75"/>
      <c r="L18" s="139"/>
      <c r="M18" s="16"/>
      <c r="N18" s="99"/>
      <c r="O18" s="98" t="s">
        <v>37</v>
      </c>
      <c r="P18" s="70">
        <f t="shared" si="5"/>
        <v>4</v>
      </c>
      <c r="Q18" s="70">
        <f t="shared" si="6"/>
        <v>0</v>
      </c>
      <c r="R18" s="117">
        <f t="shared" si="7"/>
        <v>0</v>
      </c>
      <c r="S18" s="90"/>
      <c r="T18" s="91"/>
      <c r="U18" s="91"/>
      <c r="V18" s="141"/>
      <c r="W18" s="90"/>
      <c r="X18" s="91"/>
      <c r="Y18" s="91"/>
      <c r="Z18" s="141"/>
      <c r="AA18" s="87"/>
    </row>
    <row r="19" spans="1:27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99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 spans="1:27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</row>
    <row r="21" spans="1:27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</row>
    <row r="22" spans="1:27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</row>
    <row r="24" spans="1:27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</row>
    <row r="26" spans="1:27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</row>
    <row r="27" spans="1: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</row>
    <row r="28" spans="1:27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</row>
    <row r="29" spans="1:27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</row>
    <row r="30" spans="1:27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</row>
    <row r="31" spans="1:27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</row>
    <row r="32" spans="1:27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</row>
    <row r="33" spans="1:27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</row>
    <row r="34" spans="1:27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</row>
    <row r="35" spans="1:27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</row>
    <row r="36" spans="1:27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</row>
    <row r="37" spans="1:27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</row>
    <row r="38" spans="1:27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</row>
    <row r="39" spans="1:27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</row>
    <row r="40" spans="1:27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</row>
    <row r="41" spans="1:27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</row>
    <row r="42" spans="1:27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</row>
    <row r="43" spans="1:27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</row>
    <row r="44" spans="1:27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</row>
    <row r="45" spans="1:27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</row>
    <row r="46" spans="1:27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</row>
    <row r="47" spans="1:2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</row>
    <row r="48" spans="1:27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</row>
  </sheetData>
  <mergeCells count="12">
    <mergeCell ref="W2:Z2"/>
    <mergeCell ref="Q3:Q4"/>
    <mergeCell ref="A1:C1"/>
    <mergeCell ref="E2:H2"/>
    <mergeCell ref="I2:L2"/>
    <mergeCell ref="A3:A4"/>
    <mergeCell ref="B3:B4"/>
    <mergeCell ref="O1:Q1"/>
    <mergeCell ref="C3:C4"/>
    <mergeCell ref="O3:O4"/>
    <mergeCell ref="P3:P4"/>
    <mergeCell ref="S2:V2"/>
  </mergeCells>
  <conditionalFormatting sqref="I4:L4">
    <cfRule type="cellIs" dxfId="92" priority="11" operator="greaterThan">
      <formula>1</formula>
    </cfRule>
    <cfRule type="cellIs" dxfId="91" priority="12" operator="equal">
      <formula>1</formula>
    </cfRule>
    <cfRule type="cellIs" dxfId="90" priority="13" operator="equal">
      <formula>0</formula>
    </cfRule>
  </conditionalFormatting>
  <conditionalFormatting sqref="B5:B18">
    <cfRule type="cellIs" dxfId="89" priority="14" operator="equal">
      <formula>4</formula>
    </cfRule>
    <cfRule type="cellIs" dxfId="88" priority="15" operator="equal">
      <formula>3</formula>
    </cfRule>
    <cfRule type="cellIs" dxfId="87" priority="16" operator="equal">
      <formula>2</formula>
    </cfRule>
    <cfRule type="cellIs" dxfId="86" priority="17" operator="equal">
      <formula>1</formula>
    </cfRule>
  </conditionalFormatting>
  <conditionalFormatting sqref="E4:H4">
    <cfRule type="cellIs" dxfId="85" priority="18" operator="greaterThan">
      <formula>1</formula>
    </cfRule>
    <cfRule type="cellIs" dxfId="84" priority="19" operator="equal">
      <formula>1</formula>
    </cfRule>
    <cfRule type="cellIs" dxfId="83" priority="20" operator="equal">
      <formula>0</formula>
    </cfRule>
  </conditionalFormatting>
  <conditionalFormatting sqref="W4:Z4">
    <cfRule type="cellIs" dxfId="82" priority="1" operator="greaterThan">
      <formula>1</formula>
    </cfRule>
    <cfRule type="cellIs" dxfId="81" priority="2" operator="equal">
      <formula>1</formula>
    </cfRule>
    <cfRule type="cellIs" dxfId="80" priority="3" operator="equal">
      <formula>0</formula>
    </cfRule>
  </conditionalFormatting>
  <conditionalFormatting sqref="P5:P18">
    <cfRule type="cellIs" dxfId="79" priority="4" operator="equal">
      <formula>4</formula>
    </cfRule>
    <cfRule type="cellIs" dxfId="78" priority="5" operator="equal">
      <formula>3</formula>
    </cfRule>
    <cfRule type="cellIs" dxfId="77" priority="6" operator="equal">
      <formula>2</formula>
    </cfRule>
    <cfRule type="cellIs" dxfId="76" priority="7" operator="equal">
      <formula>1</formula>
    </cfRule>
  </conditionalFormatting>
  <conditionalFormatting sqref="S4:V4">
    <cfRule type="cellIs" dxfId="75" priority="8" operator="greaterThan">
      <formula>1</formula>
    </cfRule>
    <cfRule type="cellIs" dxfId="74" priority="9" operator="equal">
      <formula>1</formula>
    </cfRule>
    <cfRule type="cellIs" dxfId="73" priority="10" operator="equal">
      <formula>0</formula>
    </cfRule>
  </conditionalFormatting>
  <pageMargins left="0.7" right="0.7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P57"/>
  <sheetViews>
    <sheetView zoomScale="70" zoomScaleNormal="70" workbookViewId="0">
      <selection activeCell="AN10" sqref="AN10"/>
    </sheetView>
  </sheetViews>
  <sheetFormatPr baseColWidth="10" defaultRowHeight="15"/>
  <cols>
    <col min="1" max="1" width="15.7109375" bestFit="1" customWidth="1"/>
    <col min="2" max="2" width="8.85546875" bestFit="1" customWidth="1"/>
    <col min="3" max="3" width="12.5703125" customWidth="1"/>
    <col min="4" max="4" width="9.7109375" customWidth="1"/>
    <col min="5" max="16" width="3.7109375" customWidth="1"/>
    <col min="17" max="17" width="1.140625" customWidth="1"/>
    <col min="18" max="18" width="1" customWidth="1"/>
    <col min="19" max="19" width="15.7109375" bestFit="1" customWidth="1"/>
    <col min="20" max="20" width="8.85546875" bestFit="1" customWidth="1"/>
    <col min="21" max="21" width="12.5703125" customWidth="1"/>
    <col min="22" max="22" width="9.28515625" customWidth="1"/>
    <col min="23" max="31" width="3.7109375" customWidth="1"/>
    <col min="32" max="32" width="6" bestFit="1" customWidth="1"/>
    <col min="33" max="34" width="3.7109375" customWidth="1"/>
    <col min="35" max="35" width="1" customWidth="1"/>
    <col min="36" max="36" width="1.28515625" customWidth="1"/>
    <col min="37" max="37" width="19.42578125" customWidth="1"/>
    <col min="38" max="38" width="5" bestFit="1" customWidth="1"/>
    <col min="39" max="41" width="3.7109375" customWidth="1"/>
    <col min="42" max="42" width="42.7109375" customWidth="1"/>
  </cols>
  <sheetData>
    <row r="1" spans="1:42" ht="16.5" customHeight="1" thickBot="1">
      <c r="A1" s="330" t="s">
        <v>96</v>
      </c>
      <c r="B1" s="330"/>
      <c r="C1" s="330"/>
      <c r="D1" s="331"/>
      <c r="E1" s="327" t="s">
        <v>97</v>
      </c>
      <c r="F1" s="328"/>
      <c r="G1" s="328"/>
      <c r="H1" s="328"/>
      <c r="I1" s="328"/>
      <c r="J1" s="328"/>
      <c r="K1" s="328"/>
      <c r="L1" s="329"/>
      <c r="M1" s="327" t="s">
        <v>98</v>
      </c>
      <c r="N1" s="328"/>
      <c r="O1" s="328"/>
      <c r="P1" s="329"/>
      <c r="Q1" s="106"/>
      <c r="R1" s="99"/>
      <c r="S1" s="339" t="s">
        <v>99</v>
      </c>
      <c r="T1" s="339"/>
      <c r="U1" s="339"/>
      <c r="V1" s="340"/>
      <c r="W1" s="305" t="s">
        <v>97</v>
      </c>
      <c r="X1" s="306"/>
      <c r="Y1" s="306"/>
      <c r="Z1" s="306"/>
      <c r="AA1" s="306"/>
      <c r="AB1" s="306"/>
      <c r="AC1" s="306"/>
      <c r="AD1" s="307"/>
      <c r="AE1" s="305" t="s">
        <v>98</v>
      </c>
      <c r="AF1" s="306"/>
      <c r="AG1" s="306"/>
      <c r="AH1" s="307"/>
      <c r="AI1" s="105"/>
      <c r="AJ1" s="156"/>
      <c r="AK1" s="336" t="s">
        <v>10</v>
      </c>
      <c r="AL1" s="337"/>
      <c r="AM1" s="337"/>
      <c r="AN1" s="337"/>
      <c r="AO1" s="338"/>
      <c r="AP1" s="159"/>
    </row>
    <row r="2" spans="1:42" ht="18.75" customHeight="1" thickBot="1">
      <c r="A2" s="332"/>
      <c r="B2" s="332"/>
      <c r="C2" s="332"/>
      <c r="D2" s="333"/>
      <c r="E2" s="327" t="s">
        <v>84</v>
      </c>
      <c r="F2" s="328"/>
      <c r="G2" s="328"/>
      <c r="H2" s="329"/>
      <c r="I2" s="327" t="s">
        <v>76</v>
      </c>
      <c r="J2" s="328"/>
      <c r="K2" s="328"/>
      <c r="L2" s="329"/>
      <c r="M2" s="327" t="s">
        <v>84</v>
      </c>
      <c r="N2" s="328"/>
      <c r="O2" s="328"/>
      <c r="P2" s="329"/>
      <c r="Q2" s="106"/>
      <c r="R2" s="99"/>
      <c r="S2" s="341"/>
      <c r="T2" s="341"/>
      <c r="U2" s="341"/>
      <c r="V2" s="342"/>
      <c r="W2" s="305" t="s">
        <v>84</v>
      </c>
      <c r="X2" s="306"/>
      <c r="Y2" s="306"/>
      <c r="Z2" s="307"/>
      <c r="AA2" s="305" t="s">
        <v>76</v>
      </c>
      <c r="AB2" s="306"/>
      <c r="AC2" s="306"/>
      <c r="AD2" s="307"/>
      <c r="AE2" s="305" t="s">
        <v>84</v>
      </c>
      <c r="AF2" s="306"/>
      <c r="AG2" s="306"/>
      <c r="AH2" s="307"/>
      <c r="AI2" s="105"/>
      <c r="AJ2" s="156"/>
      <c r="AK2" s="336" t="s">
        <v>100</v>
      </c>
      <c r="AL2" s="337"/>
      <c r="AM2" s="337"/>
      <c r="AN2" s="337"/>
      <c r="AO2" s="338"/>
      <c r="AP2" s="159"/>
    </row>
    <row r="3" spans="1:42" ht="29.25" customHeight="1" thickBot="1">
      <c r="A3" s="301" t="s">
        <v>25</v>
      </c>
      <c r="B3" s="301" t="s">
        <v>39</v>
      </c>
      <c r="C3" s="301" t="s">
        <v>41</v>
      </c>
      <c r="D3" s="148" t="s">
        <v>51</v>
      </c>
      <c r="E3" s="148" t="s">
        <v>43</v>
      </c>
      <c r="F3" s="148" t="s">
        <v>44</v>
      </c>
      <c r="G3" s="148" t="s">
        <v>45</v>
      </c>
      <c r="H3" s="148" t="s">
        <v>81</v>
      </c>
      <c r="I3" s="148" t="s">
        <v>43</v>
      </c>
      <c r="J3" s="148" t="s">
        <v>44</v>
      </c>
      <c r="K3" s="148" t="s">
        <v>45</v>
      </c>
      <c r="L3" s="148" t="s">
        <v>81</v>
      </c>
      <c r="M3" s="148" t="s">
        <v>43</v>
      </c>
      <c r="N3" s="148" t="s">
        <v>44</v>
      </c>
      <c r="O3" s="148" t="s">
        <v>45</v>
      </c>
      <c r="P3" s="148" t="s">
        <v>81</v>
      </c>
      <c r="Q3" s="106"/>
      <c r="R3" s="99"/>
      <c r="S3" s="303" t="s">
        <v>25</v>
      </c>
      <c r="T3" s="303" t="s">
        <v>39</v>
      </c>
      <c r="U3" s="303" t="s">
        <v>41</v>
      </c>
      <c r="V3" s="149" t="s">
        <v>51</v>
      </c>
      <c r="W3" s="150" t="s">
        <v>43</v>
      </c>
      <c r="X3" s="150" t="s">
        <v>44</v>
      </c>
      <c r="Y3" s="150" t="s">
        <v>45</v>
      </c>
      <c r="Z3" s="129" t="s">
        <v>81</v>
      </c>
      <c r="AA3" s="150" t="s">
        <v>43</v>
      </c>
      <c r="AB3" s="150" t="s">
        <v>44</v>
      </c>
      <c r="AC3" s="150" t="s">
        <v>45</v>
      </c>
      <c r="AD3" s="129" t="s">
        <v>81</v>
      </c>
      <c r="AE3" s="150" t="s">
        <v>43</v>
      </c>
      <c r="AF3" s="150" t="s">
        <v>44</v>
      </c>
      <c r="AG3" s="150" t="s">
        <v>45</v>
      </c>
      <c r="AH3" s="129" t="s">
        <v>81</v>
      </c>
      <c r="AI3" s="105"/>
      <c r="AJ3" s="156"/>
      <c r="AK3" s="334" t="s">
        <v>25</v>
      </c>
      <c r="AL3" s="162" t="s">
        <v>43</v>
      </c>
      <c r="AM3" s="162" t="s">
        <v>44</v>
      </c>
      <c r="AN3" s="162" t="s">
        <v>45</v>
      </c>
      <c r="AO3" s="162" t="s">
        <v>81</v>
      </c>
      <c r="AP3" s="159"/>
    </row>
    <row r="4" spans="1:42" ht="16.5" customHeight="1" thickBot="1">
      <c r="A4" s="302"/>
      <c r="B4" s="302"/>
      <c r="C4" s="302"/>
      <c r="D4" s="123">
        <f t="shared" ref="D4:L4" si="0">SUM(D5:D18)</f>
        <v>29.5</v>
      </c>
      <c r="E4" s="13">
        <f t="shared" si="0"/>
        <v>1</v>
      </c>
      <c r="F4" s="14">
        <f t="shared" si="0"/>
        <v>1</v>
      </c>
      <c r="G4" s="14">
        <f t="shared" si="0"/>
        <v>1</v>
      </c>
      <c r="H4" s="15">
        <f t="shared" si="0"/>
        <v>1</v>
      </c>
      <c r="I4" s="13">
        <f t="shared" si="0"/>
        <v>0</v>
      </c>
      <c r="J4" s="14">
        <f t="shared" si="0"/>
        <v>0</v>
      </c>
      <c r="K4" s="14">
        <f t="shared" si="0"/>
        <v>0</v>
      </c>
      <c r="L4" s="15">
        <f t="shared" si="0"/>
        <v>0</v>
      </c>
      <c r="M4" s="13">
        <f>SUM(M5:M18)</f>
        <v>0</v>
      </c>
      <c r="N4" s="14">
        <f>SUM(N5:N18)</f>
        <v>0</v>
      </c>
      <c r="O4" s="14">
        <f>SUM(O5:O18)</f>
        <v>0</v>
      </c>
      <c r="P4" s="15">
        <f>SUM(P5:P18)</f>
        <v>0</v>
      </c>
      <c r="Q4" s="106"/>
      <c r="R4" s="99"/>
      <c r="S4" s="304"/>
      <c r="T4" s="304"/>
      <c r="U4" s="304"/>
      <c r="V4" s="123">
        <f t="shared" ref="V4:AH4" si="1">SUM(V5:V18)</f>
        <v>68.5</v>
      </c>
      <c r="W4" s="13">
        <f t="shared" si="1"/>
        <v>1</v>
      </c>
      <c r="X4" s="14">
        <f t="shared" si="1"/>
        <v>1</v>
      </c>
      <c r="Y4" s="14">
        <f t="shared" si="1"/>
        <v>1</v>
      </c>
      <c r="Z4" s="15">
        <f t="shared" si="1"/>
        <v>1</v>
      </c>
      <c r="AA4" s="13">
        <f t="shared" si="1"/>
        <v>1</v>
      </c>
      <c r="AB4" s="14">
        <f t="shared" si="1"/>
        <v>1</v>
      </c>
      <c r="AC4" s="14">
        <f t="shared" si="1"/>
        <v>1</v>
      </c>
      <c r="AD4" s="15">
        <f t="shared" si="1"/>
        <v>1</v>
      </c>
      <c r="AE4" s="13">
        <f t="shared" si="1"/>
        <v>1</v>
      </c>
      <c r="AF4" s="14">
        <f t="shared" si="1"/>
        <v>1</v>
      </c>
      <c r="AG4" s="14">
        <f t="shared" si="1"/>
        <v>1</v>
      </c>
      <c r="AH4" s="15">
        <f t="shared" si="1"/>
        <v>0</v>
      </c>
      <c r="AI4" s="154"/>
      <c r="AJ4" s="157"/>
      <c r="AK4" s="335"/>
      <c r="AL4" s="13">
        <f>SUM(AL5:AL18)</f>
        <v>1</v>
      </c>
      <c r="AM4" s="14">
        <f>SUM(AM5:AM18)</f>
        <v>1</v>
      </c>
      <c r="AN4" s="14">
        <f>SUM(AN5:AN18)</f>
        <v>1</v>
      </c>
      <c r="AO4" s="15">
        <f>SUM(AO5:AO18)</f>
        <v>0</v>
      </c>
      <c r="AP4" s="159"/>
    </row>
    <row r="5" spans="1:42" ht="19.5" thickBot="1">
      <c r="A5" s="64" t="s">
        <v>26</v>
      </c>
      <c r="B5" s="152">
        <f>IF($D$4&gt;0,RANK($D5,$D$5:$D$18,),"")</f>
        <v>3</v>
      </c>
      <c r="C5" s="151">
        <f>(IF(D5&gt;0,1,0))*((IF(B5=1,10,0))+(IF(B5=2,6,0))+(IF(B5=3,3,0))+(IF(B5=4,1,0)))</f>
        <v>3</v>
      </c>
      <c r="D5" s="6">
        <f>SUM((E5+I5+M5+(AL5/2))*10+(F5+J5+N5+(AM5/2))*6+(G5+K5+O5+(AN5/2))*3+(H5+L5+P5+(AO5/2))*1)</f>
        <v>3</v>
      </c>
      <c r="E5" s="7"/>
      <c r="F5" s="8"/>
      <c r="G5" s="8">
        <v>1</v>
      </c>
      <c r="H5" s="9"/>
      <c r="I5" s="7"/>
      <c r="J5" s="8"/>
      <c r="K5" s="8"/>
      <c r="L5" s="9"/>
      <c r="M5" s="7"/>
      <c r="N5" s="8"/>
      <c r="O5" s="8"/>
      <c r="P5" s="9"/>
      <c r="Q5" s="125"/>
      <c r="R5" s="99"/>
      <c r="S5" s="64" t="s">
        <v>26</v>
      </c>
      <c r="T5" s="152">
        <f>IF($V$4&gt;0,RANK($V5,$V$5:$V$18,),"")</f>
        <v>7</v>
      </c>
      <c r="U5" s="151">
        <f>(IF(V5&gt;0,1,0))*((IF(T5=1,10,0))+(IF(T5=2,6,0))+(IF(T5=3,3,0))+(IF(T5=4,1,0)))</f>
        <v>0</v>
      </c>
      <c r="V5" s="6">
        <f>SUM((W5+AA5+AE5+(AL5/2))*10+(X5+AB5+AF5+(AM5/2))*6+(Y5+AC5+AG5+(AN5/2))*3+(Z5+AD5+AH5+(AO5/2))*1)</f>
        <v>0</v>
      </c>
      <c r="W5" s="7"/>
      <c r="X5" s="8"/>
      <c r="Y5" s="8"/>
      <c r="Z5" s="9"/>
      <c r="AA5" s="7"/>
      <c r="AB5" s="8"/>
      <c r="AC5" s="8"/>
      <c r="AD5" s="9"/>
      <c r="AE5" s="7"/>
      <c r="AF5" s="8"/>
      <c r="AG5" s="8"/>
      <c r="AH5" s="9"/>
      <c r="AI5" s="154"/>
      <c r="AJ5" s="157"/>
      <c r="AK5" s="64" t="s">
        <v>26</v>
      </c>
      <c r="AL5" s="7"/>
      <c r="AM5" s="8"/>
      <c r="AN5" s="8"/>
      <c r="AO5" s="9"/>
      <c r="AP5" s="157"/>
    </row>
    <row r="6" spans="1:42" ht="19.5" thickBot="1">
      <c r="A6" s="73" t="s">
        <v>27</v>
      </c>
      <c r="B6" s="67">
        <f t="shared" ref="B6:B18" si="2">IF($D$4&gt;0,RANK($D6,$D$5:$D$18,),"")</f>
        <v>5</v>
      </c>
      <c r="C6" s="67">
        <f t="shared" ref="C6:C18" si="3">(IF(D6&gt;0,1,0))*((IF(B6=1,10,0))+(IF(B6=2,6,0))+(IF(B6=3,3,0))+(IF(B6=4,1,0)))</f>
        <v>0</v>
      </c>
      <c r="D6" s="130">
        <f t="shared" ref="D6:D18" si="4">SUM((E6+I6+M6+(AL6/2))*10+(F6+J6+N6+(AM6/2))*6+(G6+K6+O6+(AN6/2))*3+(H6+L6+P6+(AO6/2))*1)</f>
        <v>0</v>
      </c>
      <c r="E6" s="131"/>
      <c r="F6" s="132"/>
      <c r="G6" s="132"/>
      <c r="H6" s="133"/>
      <c r="I6" s="131"/>
      <c r="J6" s="132"/>
      <c r="K6" s="132"/>
      <c r="L6" s="133"/>
      <c r="M6" s="131"/>
      <c r="N6" s="132"/>
      <c r="O6" s="132"/>
      <c r="P6" s="133"/>
      <c r="Q6" s="125"/>
      <c r="R6" s="99"/>
      <c r="S6" s="89" t="s">
        <v>27</v>
      </c>
      <c r="T6" s="70">
        <f t="shared" ref="T6:T18" si="5">IF($V$4&gt;0,RANK($V6,$V$5:$V$18,),"")</f>
        <v>6</v>
      </c>
      <c r="U6" s="70">
        <f t="shared" ref="U6:U18" si="6">(IF(V6&gt;0,1,0))*((IF(T6=1,10,0))+(IF(T6=2,6,0))+(IF(T6=3,3,0))+(IF(T6=4,1,0)))</f>
        <v>0</v>
      </c>
      <c r="V6" s="134">
        <f t="shared" ref="V6:V18" si="7">SUM((W6+AA6+AE6+(AL6/2))*10+(X6+AB6+AF6+(AM6/2))*6+(Y6+AC6+AG6+(AN6/2))*3+(Z6+AD6+AH6+(AO6/2))*1)</f>
        <v>1</v>
      </c>
      <c r="W6" s="135"/>
      <c r="X6" s="136"/>
      <c r="Y6" s="136"/>
      <c r="Z6" s="137"/>
      <c r="AA6" s="135"/>
      <c r="AB6" s="136"/>
      <c r="AC6" s="136"/>
      <c r="AD6" s="137">
        <v>1</v>
      </c>
      <c r="AE6" s="135"/>
      <c r="AF6" s="136"/>
      <c r="AG6" s="136"/>
      <c r="AH6" s="137"/>
      <c r="AI6" s="154"/>
      <c r="AJ6" s="157"/>
      <c r="AK6" s="93" t="s">
        <v>27</v>
      </c>
      <c r="AL6" s="47"/>
      <c r="AM6" s="48"/>
      <c r="AN6" s="48"/>
      <c r="AO6" s="49"/>
      <c r="AP6" s="157"/>
    </row>
    <row r="7" spans="1:42" ht="19.5" thickBot="1">
      <c r="A7" s="64" t="s">
        <v>28</v>
      </c>
      <c r="B7" s="152">
        <f t="shared" si="2"/>
        <v>1</v>
      </c>
      <c r="C7" s="151">
        <f t="shared" si="3"/>
        <v>10</v>
      </c>
      <c r="D7" s="6">
        <f t="shared" si="4"/>
        <v>15.5</v>
      </c>
      <c r="E7" s="7">
        <v>1</v>
      </c>
      <c r="F7" s="8"/>
      <c r="G7" s="8"/>
      <c r="H7" s="9">
        <v>1</v>
      </c>
      <c r="I7" s="7"/>
      <c r="J7" s="8"/>
      <c r="K7" s="8"/>
      <c r="L7" s="9"/>
      <c r="M7" s="7"/>
      <c r="N7" s="8"/>
      <c r="O7" s="8"/>
      <c r="P7" s="9"/>
      <c r="Q7" s="125"/>
      <c r="R7" s="99"/>
      <c r="S7" s="64" t="s">
        <v>28</v>
      </c>
      <c r="T7" s="152">
        <f t="shared" si="5"/>
        <v>4</v>
      </c>
      <c r="U7" s="151">
        <f t="shared" si="6"/>
        <v>1</v>
      </c>
      <c r="V7" s="6">
        <f t="shared" si="7"/>
        <v>7.5</v>
      </c>
      <c r="W7" s="7"/>
      <c r="X7" s="8"/>
      <c r="Y7" s="8"/>
      <c r="Z7" s="9"/>
      <c r="AA7" s="7"/>
      <c r="AB7" s="8"/>
      <c r="AC7" s="8"/>
      <c r="AD7" s="9"/>
      <c r="AE7" s="7"/>
      <c r="AF7" s="8"/>
      <c r="AG7" s="8">
        <v>1</v>
      </c>
      <c r="AH7" s="9"/>
      <c r="AI7" s="154"/>
      <c r="AJ7" s="157"/>
      <c r="AK7" s="64" t="s">
        <v>28</v>
      </c>
      <c r="AL7" s="7"/>
      <c r="AM7" s="8">
        <v>1</v>
      </c>
      <c r="AN7" s="8">
        <v>1</v>
      </c>
      <c r="AO7" s="9"/>
      <c r="AP7" s="157"/>
    </row>
    <row r="8" spans="1:42" ht="19.5" thickBot="1">
      <c r="A8" s="73" t="s">
        <v>29</v>
      </c>
      <c r="B8" s="67">
        <f t="shared" si="2"/>
        <v>5</v>
      </c>
      <c r="C8" s="67">
        <f t="shared" si="3"/>
        <v>0</v>
      </c>
      <c r="D8" s="130">
        <f t="shared" si="4"/>
        <v>0</v>
      </c>
      <c r="E8" s="131"/>
      <c r="F8" s="132"/>
      <c r="G8" s="132"/>
      <c r="H8" s="133"/>
      <c r="I8" s="131"/>
      <c r="J8" s="132"/>
      <c r="K8" s="132"/>
      <c r="L8" s="133"/>
      <c r="M8" s="131"/>
      <c r="N8" s="132"/>
      <c r="O8" s="132"/>
      <c r="P8" s="133"/>
      <c r="Q8" s="125"/>
      <c r="R8" s="99"/>
      <c r="S8" s="89" t="s">
        <v>29</v>
      </c>
      <c r="T8" s="70">
        <f t="shared" si="5"/>
        <v>5</v>
      </c>
      <c r="U8" s="70">
        <f t="shared" si="6"/>
        <v>0</v>
      </c>
      <c r="V8" s="134">
        <f t="shared" si="7"/>
        <v>6</v>
      </c>
      <c r="W8" s="135"/>
      <c r="X8" s="136"/>
      <c r="Y8" s="136">
        <v>1</v>
      </c>
      <c r="Z8" s="137"/>
      <c r="AA8" s="135"/>
      <c r="AB8" s="136"/>
      <c r="AC8" s="136"/>
      <c r="AD8" s="137"/>
      <c r="AE8" s="135"/>
      <c r="AF8" s="136">
        <v>0.5</v>
      </c>
      <c r="AG8" s="136"/>
      <c r="AH8" s="137"/>
      <c r="AI8" s="154"/>
      <c r="AJ8" s="157"/>
      <c r="AK8" s="93" t="s">
        <v>29</v>
      </c>
      <c r="AL8" s="47"/>
      <c r="AM8" s="48"/>
      <c r="AN8" s="48"/>
      <c r="AO8" s="49"/>
      <c r="AP8" s="157"/>
    </row>
    <row r="9" spans="1:42" ht="19.5" thickBot="1">
      <c r="A9" s="64" t="s">
        <v>30</v>
      </c>
      <c r="B9" s="152">
        <f t="shared" si="2"/>
        <v>5</v>
      </c>
      <c r="C9" s="151">
        <f t="shared" si="3"/>
        <v>0</v>
      </c>
      <c r="D9" s="6">
        <f t="shared" si="4"/>
        <v>0</v>
      </c>
      <c r="E9" s="7"/>
      <c r="F9" s="8"/>
      <c r="G9" s="8"/>
      <c r="H9" s="9"/>
      <c r="I9" s="7"/>
      <c r="J9" s="8"/>
      <c r="K9" s="8"/>
      <c r="L9" s="9"/>
      <c r="M9" s="7"/>
      <c r="N9" s="8"/>
      <c r="O9" s="8"/>
      <c r="P9" s="9"/>
      <c r="Q9" s="125"/>
      <c r="R9" s="99"/>
      <c r="S9" s="64" t="s">
        <v>30</v>
      </c>
      <c r="T9" s="152">
        <f t="shared" si="5"/>
        <v>7</v>
      </c>
      <c r="U9" s="151">
        <f t="shared" si="6"/>
        <v>0</v>
      </c>
      <c r="V9" s="6">
        <f t="shared" si="7"/>
        <v>0</v>
      </c>
      <c r="W9" s="7"/>
      <c r="X9" s="8"/>
      <c r="Y9" s="8"/>
      <c r="Z9" s="9"/>
      <c r="AA9" s="7"/>
      <c r="AB9" s="8"/>
      <c r="AC9" s="8"/>
      <c r="AD9" s="9"/>
      <c r="AE9" s="7"/>
      <c r="AF9" s="8"/>
      <c r="AG9" s="8"/>
      <c r="AH9" s="9"/>
      <c r="AI9" s="154"/>
      <c r="AJ9" s="157"/>
      <c r="AK9" s="64" t="s">
        <v>30</v>
      </c>
      <c r="AL9" s="7"/>
      <c r="AM9" s="8"/>
      <c r="AN9" s="8"/>
      <c r="AO9" s="9"/>
      <c r="AP9" s="157"/>
    </row>
    <row r="10" spans="1:42" ht="19.5" thickBot="1">
      <c r="A10" s="73" t="s">
        <v>31</v>
      </c>
      <c r="B10" s="67">
        <f t="shared" si="2"/>
        <v>4</v>
      </c>
      <c r="C10" s="67">
        <f t="shared" si="3"/>
        <v>1</v>
      </c>
      <c r="D10" s="130">
        <f t="shared" si="4"/>
        <v>2.5</v>
      </c>
      <c r="E10" s="131"/>
      <c r="F10" s="132"/>
      <c r="G10" s="132"/>
      <c r="H10" s="133"/>
      <c r="I10" s="131"/>
      <c r="J10" s="132"/>
      <c r="K10" s="132"/>
      <c r="L10" s="133"/>
      <c r="M10" s="131"/>
      <c r="N10" s="132"/>
      <c r="O10" s="132"/>
      <c r="P10" s="133"/>
      <c r="Q10" s="125"/>
      <c r="R10" s="99"/>
      <c r="S10" s="89" t="s">
        <v>31</v>
      </c>
      <c r="T10" s="70">
        <f t="shared" si="5"/>
        <v>1</v>
      </c>
      <c r="U10" s="70">
        <f t="shared" si="6"/>
        <v>10</v>
      </c>
      <c r="V10" s="134">
        <f t="shared" si="7"/>
        <v>34.5</v>
      </c>
      <c r="W10" s="135">
        <v>1</v>
      </c>
      <c r="X10" s="136"/>
      <c r="Y10" s="136"/>
      <c r="Z10" s="137"/>
      <c r="AA10" s="135"/>
      <c r="AB10" s="136">
        <v>1</v>
      </c>
      <c r="AC10" s="136">
        <v>1</v>
      </c>
      <c r="AD10" s="137"/>
      <c r="AE10" s="135">
        <v>1</v>
      </c>
      <c r="AF10" s="136">
        <v>0.5</v>
      </c>
      <c r="AG10" s="136"/>
      <c r="AH10" s="137"/>
      <c r="AI10" s="154"/>
      <c r="AJ10" s="157"/>
      <c r="AK10" s="93" t="s">
        <v>31</v>
      </c>
      <c r="AL10" s="47">
        <v>0.5</v>
      </c>
      <c r="AM10" s="48"/>
      <c r="AN10" s="48"/>
      <c r="AO10" s="49"/>
      <c r="AP10" s="157"/>
    </row>
    <row r="11" spans="1:42" ht="19.5" thickBot="1">
      <c r="A11" s="64" t="s">
        <v>32</v>
      </c>
      <c r="B11" s="152">
        <f t="shared" si="2"/>
        <v>5</v>
      </c>
      <c r="C11" s="151">
        <f t="shared" si="3"/>
        <v>0</v>
      </c>
      <c r="D11" s="6">
        <f t="shared" si="4"/>
        <v>0</v>
      </c>
      <c r="E11" s="7"/>
      <c r="F11" s="8"/>
      <c r="G11" s="8"/>
      <c r="H11" s="9"/>
      <c r="I11" s="7"/>
      <c r="J11" s="8"/>
      <c r="K11" s="8"/>
      <c r="L11" s="9"/>
      <c r="M11" s="7"/>
      <c r="N11" s="8"/>
      <c r="O11" s="8"/>
      <c r="P11" s="9"/>
      <c r="Q11" s="125"/>
      <c r="R11" s="99"/>
      <c r="S11" s="64" t="s">
        <v>32</v>
      </c>
      <c r="T11" s="152">
        <f t="shared" si="5"/>
        <v>7</v>
      </c>
      <c r="U11" s="151">
        <f t="shared" si="6"/>
        <v>0</v>
      </c>
      <c r="V11" s="6">
        <f t="shared" si="7"/>
        <v>0</v>
      </c>
      <c r="W11" s="7"/>
      <c r="X11" s="8"/>
      <c r="Y11" s="8"/>
      <c r="Z11" s="9"/>
      <c r="AA11" s="7"/>
      <c r="AB11" s="8"/>
      <c r="AC11" s="8"/>
      <c r="AD11" s="9"/>
      <c r="AE11" s="7"/>
      <c r="AF11" s="8"/>
      <c r="AG11" s="8"/>
      <c r="AH11" s="9"/>
      <c r="AI11" s="154"/>
      <c r="AJ11" s="157"/>
      <c r="AK11" s="64" t="s">
        <v>32</v>
      </c>
      <c r="AL11" s="7"/>
      <c r="AM11" s="8"/>
      <c r="AN11" s="8"/>
      <c r="AO11" s="9"/>
      <c r="AP11" s="157"/>
    </row>
    <row r="12" spans="1:42" ht="19.5" thickBot="1">
      <c r="A12" s="73" t="s">
        <v>33</v>
      </c>
      <c r="B12" s="67">
        <f t="shared" si="2"/>
        <v>5</v>
      </c>
      <c r="C12" s="67">
        <f t="shared" si="3"/>
        <v>0</v>
      </c>
      <c r="D12" s="130">
        <f t="shared" si="4"/>
        <v>0</v>
      </c>
      <c r="E12" s="131"/>
      <c r="F12" s="132"/>
      <c r="G12" s="132"/>
      <c r="H12" s="133"/>
      <c r="I12" s="131"/>
      <c r="J12" s="132"/>
      <c r="K12" s="132"/>
      <c r="L12" s="133"/>
      <c r="M12" s="131"/>
      <c r="N12" s="132"/>
      <c r="O12" s="132"/>
      <c r="P12" s="133"/>
      <c r="Q12" s="125"/>
      <c r="R12" s="99"/>
      <c r="S12" s="89" t="s">
        <v>33</v>
      </c>
      <c r="T12" s="70">
        <f t="shared" si="5"/>
        <v>2</v>
      </c>
      <c r="U12" s="70">
        <f t="shared" si="6"/>
        <v>6</v>
      </c>
      <c r="V12" s="134">
        <f t="shared" si="7"/>
        <v>11</v>
      </c>
      <c r="W12" s="135"/>
      <c r="X12" s="136"/>
      <c r="Y12" s="136"/>
      <c r="Z12" s="137">
        <v>1</v>
      </c>
      <c r="AA12" s="135">
        <v>1</v>
      </c>
      <c r="AB12" s="136"/>
      <c r="AC12" s="136"/>
      <c r="AD12" s="137"/>
      <c r="AE12" s="135"/>
      <c r="AF12" s="136"/>
      <c r="AG12" s="136"/>
      <c r="AH12" s="137"/>
      <c r="AI12" s="154"/>
      <c r="AJ12" s="157"/>
      <c r="AK12" s="93" t="s">
        <v>33</v>
      </c>
      <c r="AL12" s="47"/>
      <c r="AM12" s="48"/>
      <c r="AN12" s="48"/>
      <c r="AO12" s="49"/>
      <c r="AP12" s="157"/>
    </row>
    <row r="13" spans="1:42" ht="19.5" thickBot="1">
      <c r="A13" s="64" t="s">
        <v>35</v>
      </c>
      <c r="B13" s="152">
        <f t="shared" si="2"/>
        <v>5</v>
      </c>
      <c r="C13" s="151">
        <f t="shared" si="3"/>
        <v>0</v>
      </c>
      <c r="D13" s="6">
        <f t="shared" si="4"/>
        <v>0</v>
      </c>
      <c r="E13" s="7"/>
      <c r="F13" s="8"/>
      <c r="G13" s="8"/>
      <c r="H13" s="9"/>
      <c r="I13" s="7"/>
      <c r="J13" s="8"/>
      <c r="K13" s="8"/>
      <c r="L13" s="9"/>
      <c r="M13" s="7"/>
      <c r="N13" s="8"/>
      <c r="O13" s="8"/>
      <c r="P13" s="9"/>
      <c r="Q13" s="125"/>
      <c r="R13" s="99"/>
      <c r="S13" s="64" t="s">
        <v>35</v>
      </c>
      <c r="T13" s="152">
        <f t="shared" si="5"/>
        <v>7</v>
      </c>
      <c r="U13" s="151">
        <f t="shared" si="6"/>
        <v>0</v>
      </c>
      <c r="V13" s="6">
        <f t="shared" si="7"/>
        <v>0</v>
      </c>
      <c r="W13" s="7"/>
      <c r="X13" s="8"/>
      <c r="Y13" s="8"/>
      <c r="Z13" s="9"/>
      <c r="AA13" s="7"/>
      <c r="AB13" s="8"/>
      <c r="AC13" s="8"/>
      <c r="AD13" s="9"/>
      <c r="AE13" s="7"/>
      <c r="AF13" s="8"/>
      <c r="AG13" s="8"/>
      <c r="AH13" s="9"/>
      <c r="AI13" s="154"/>
      <c r="AJ13" s="157"/>
      <c r="AK13" s="64" t="s">
        <v>35</v>
      </c>
      <c r="AL13" s="7"/>
      <c r="AM13" s="8"/>
      <c r="AN13" s="8"/>
      <c r="AO13" s="9"/>
      <c r="AP13" s="157"/>
    </row>
    <row r="14" spans="1:42" ht="19.5" thickBot="1">
      <c r="A14" s="73" t="s">
        <v>34</v>
      </c>
      <c r="B14" s="67">
        <f t="shared" si="2"/>
        <v>5</v>
      </c>
      <c r="C14" s="67">
        <f t="shared" si="3"/>
        <v>0</v>
      </c>
      <c r="D14" s="130">
        <f t="shared" si="4"/>
        <v>0</v>
      </c>
      <c r="E14" s="131"/>
      <c r="F14" s="132"/>
      <c r="G14" s="132"/>
      <c r="H14" s="133"/>
      <c r="I14" s="131"/>
      <c r="J14" s="132"/>
      <c r="K14" s="132"/>
      <c r="L14" s="133"/>
      <c r="M14" s="131"/>
      <c r="N14" s="132"/>
      <c r="O14" s="132"/>
      <c r="P14" s="133"/>
      <c r="Q14" s="125"/>
      <c r="R14" s="99"/>
      <c r="S14" s="89" t="s">
        <v>34</v>
      </c>
      <c r="T14" s="70">
        <f t="shared" si="5"/>
        <v>7</v>
      </c>
      <c r="U14" s="70">
        <f t="shared" si="6"/>
        <v>0</v>
      </c>
      <c r="V14" s="134">
        <f t="shared" si="7"/>
        <v>0</v>
      </c>
      <c r="W14" s="135"/>
      <c r="X14" s="136"/>
      <c r="Y14" s="136"/>
      <c r="Z14" s="137"/>
      <c r="AA14" s="135"/>
      <c r="AB14" s="136"/>
      <c r="AC14" s="136"/>
      <c r="AD14" s="137"/>
      <c r="AE14" s="135"/>
      <c r="AF14" s="136"/>
      <c r="AG14" s="136"/>
      <c r="AH14" s="137"/>
      <c r="AI14" s="154"/>
      <c r="AJ14" s="157"/>
      <c r="AK14" s="93" t="s">
        <v>34</v>
      </c>
      <c r="AL14" s="47"/>
      <c r="AM14" s="48"/>
      <c r="AN14" s="48"/>
      <c r="AO14" s="49"/>
      <c r="AP14" s="157"/>
    </row>
    <row r="15" spans="1:42" ht="19.5" thickBot="1">
      <c r="A15" s="64" t="s">
        <v>40</v>
      </c>
      <c r="B15" s="152">
        <f t="shared" si="2"/>
        <v>5</v>
      </c>
      <c r="C15" s="151">
        <f t="shared" si="3"/>
        <v>0</v>
      </c>
      <c r="D15" s="6">
        <f t="shared" si="4"/>
        <v>0</v>
      </c>
      <c r="E15" s="7"/>
      <c r="F15" s="8"/>
      <c r="G15" s="8"/>
      <c r="H15" s="9"/>
      <c r="I15" s="7"/>
      <c r="J15" s="8"/>
      <c r="K15" s="8"/>
      <c r="L15" s="9"/>
      <c r="M15" s="7"/>
      <c r="N15" s="8"/>
      <c r="O15" s="8"/>
      <c r="P15" s="9"/>
      <c r="Q15" s="125"/>
      <c r="R15" s="99"/>
      <c r="S15" s="64" t="s">
        <v>40</v>
      </c>
      <c r="T15" s="152">
        <f t="shared" si="5"/>
        <v>7</v>
      </c>
      <c r="U15" s="151">
        <f t="shared" si="6"/>
        <v>0</v>
      </c>
      <c r="V15" s="6">
        <f t="shared" si="7"/>
        <v>0</v>
      </c>
      <c r="W15" s="7"/>
      <c r="X15" s="8"/>
      <c r="Y15" s="8"/>
      <c r="Z15" s="9"/>
      <c r="AA15" s="7"/>
      <c r="AB15" s="8"/>
      <c r="AC15" s="8"/>
      <c r="AD15" s="9"/>
      <c r="AE15" s="7"/>
      <c r="AF15" s="8"/>
      <c r="AG15" s="8"/>
      <c r="AH15" s="9"/>
      <c r="AI15" s="154"/>
      <c r="AJ15" s="157"/>
      <c r="AK15" s="147" t="s">
        <v>40</v>
      </c>
      <c r="AL15" s="7"/>
      <c r="AM15" s="8"/>
      <c r="AN15" s="8"/>
      <c r="AO15" s="9"/>
      <c r="AP15" s="157"/>
    </row>
    <row r="16" spans="1:42" ht="19.5" thickBot="1">
      <c r="A16" s="73" t="s">
        <v>38</v>
      </c>
      <c r="B16" s="67">
        <f t="shared" si="2"/>
        <v>2</v>
      </c>
      <c r="C16" s="67">
        <f t="shared" si="3"/>
        <v>6</v>
      </c>
      <c r="D16" s="130">
        <f t="shared" si="4"/>
        <v>8.5</v>
      </c>
      <c r="E16" s="131"/>
      <c r="F16" s="132">
        <v>1</v>
      </c>
      <c r="G16" s="132"/>
      <c r="H16" s="133"/>
      <c r="I16" s="131"/>
      <c r="J16" s="132"/>
      <c r="K16" s="132"/>
      <c r="L16" s="133"/>
      <c r="M16" s="131"/>
      <c r="N16" s="132"/>
      <c r="O16" s="132"/>
      <c r="P16" s="133"/>
      <c r="Q16" s="125"/>
      <c r="R16" s="99"/>
      <c r="S16" s="89" t="s">
        <v>38</v>
      </c>
      <c r="T16" s="70">
        <f t="shared" si="5"/>
        <v>3</v>
      </c>
      <c r="U16" s="70">
        <f t="shared" si="6"/>
        <v>3</v>
      </c>
      <c r="V16" s="134">
        <f t="shared" si="7"/>
        <v>8.5</v>
      </c>
      <c r="W16" s="135"/>
      <c r="X16" s="136">
        <v>1</v>
      </c>
      <c r="Y16" s="136"/>
      <c r="Z16" s="137"/>
      <c r="AA16" s="135"/>
      <c r="AB16" s="136"/>
      <c r="AC16" s="136"/>
      <c r="AD16" s="137"/>
      <c r="AE16" s="135"/>
      <c r="AF16" s="136"/>
      <c r="AG16" s="136"/>
      <c r="AH16" s="137"/>
      <c r="AI16" s="154"/>
      <c r="AJ16" s="157"/>
      <c r="AK16" s="93" t="s">
        <v>38</v>
      </c>
      <c r="AL16" s="47">
        <v>0.5</v>
      </c>
      <c r="AM16" s="48"/>
      <c r="AN16" s="48"/>
      <c r="AO16" s="49"/>
      <c r="AP16" s="157"/>
    </row>
    <row r="17" spans="1:42" ht="19.5" thickBot="1">
      <c r="A17" s="64" t="s">
        <v>36</v>
      </c>
      <c r="B17" s="152">
        <f t="shared" si="2"/>
        <v>5</v>
      </c>
      <c r="C17" s="151">
        <f t="shared" si="3"/>
        <v>0</v>
      </c>
      <c r="D17" s="6">
        <f t="shared" si="4"/>
        <v>0</v>
      </c>
      <c r="E17" s="7"/>
      <c r="F17" s="8"/>
      <c r="G17" s="8"/>
      <c r="H17" s="9"/>
      <c r="I17" s="7"/>
      <c r="J17" s="8"/>
      <c r="K17" s="8"/>
      <c r="L17" s="9"/>
      <c r="M17" s="7"/>
      <c r="N17" s="8"/>
      <c r="O17" s="8"/>
      <c r="P17" s="9"/>
      <c r="Q17" s="125"/>
      <c r="R17" s="99"/>
      <c r="S17" s="64" t="s">
        <v>36</v>
      </c>
      <c r="T17" s="152">
        <f t="shared" si="5"/>
        <v>7</v>
      </c>
      <c r="U17" s="151">
        <f t="shared" si="6"/>
        <v>0</v>
      </c>
      <c r="V17" s="6">
        <f t="shared" si="7"/>
        <v>0</v>
      </c>
      <c r="W17" s="7"/>
      <c r="X17" s="8"/>
      <c r="Y17" s="8"/>
      <c r="Z17" s="9"/>
      <c r="AA17" s="7"/>
      <c r="AB17" s="8"/>
      <c r="AC17" s="8"/>
      <c r="AD17" s="9"/>
      <c r="AE17" s="7"/>
      <c r="AF17" s="8"/>
      <c r="AG17" s="8"/>
      <c r="AH17" s="9"/>
      <c r="AI17" s="154"/>
      <c r="AJ17" s="157"/>
      <c r="AK17" s="64" t="s">
        <v>36</v>
      </c>
      <c r="AL17" s="7"/>
      <c r="AM17" s="8"/>
      <c r="AN17" s="8"/>
      <c r="AO17" s="9"/>
      <c r="AP17" s="157"/>
    </row>
    <row r="18" spans="1:42" ht="19.5" thickBot="1">
      <c r="A18" s="77" t="s">
        <v>37</v>
      </c>
      <c r="B18" s="67">
        <f t="shared" si="2"/>
        <v>5</v>
      </c>
      <c r="C18" s="67">
        <f t="shared" si="3"/>
        <v>0</v>
      </c>
      <c r="D18" s="130">
        <f t="shared" si="4"/>
        <v>0</v>
      </c>
      <c r="E18" s="74"/>
      <c r="F18" s="75"/>
      <c r="G18" s="75"/>
      <c r="H18" s="139"/>
      <c r="I18" s="74"/>
      <c r="J18" s="75"/>
      <c r="K18" s="75"/>
      <c r="L18" s="139"/>
      <c r="M18" s="74"/>
      <c r="N18" s="75"/>
      <c r="O18" s="75"/>
      <c r="P18" s="139"/>
      <c r="Q18" s="125"/>
      <c r="R18" s="99"/>
      <c r="S18" s="98" t="s">
        <v>37</v>
      </c>
      <c r="T18" s="70">
        <f t="shared" si="5"/>
        <v>7</v>
      </c>
      <c r="U18" s="70">
        <f t="shared" si="6"/>
        <v>0</v>
      </c>
      <c r="V18" s="134">
        <f t="shared" si="7"/>
        <v>0</v>
      </c>
      <c r="W18" s="90"/>
      <c r="X18" s="91"/>
      <c r="Y18" s="91"/>
      <c r="Z18" s="141"/>
      <c r="AA18" s="90"/>
      <c r="AB18" s="91"/>
      <c r="AC18" s="91"/>
      <c r="AD18" s="141"/>
      <c r="AE18" s="90"/>
      <c r="AF18" s="91"/>
      <c r="AG18" s="91"/>
      <c r="AH18" s="141"/>
      <c r="AI18" s="154"/>
      <c r="AJ18" s="157"/>
      <c r="AK18" s="143" t="s">
        <v>37</v>
      </c>
      <c r="AL18" s="54"/>
      <c r="AM18" s="55"/>
      <c r="AN18" s="55"/>
      <c r="AO18" s="122"/>
      <c r="AP18" s="157"/>
    </row>
    <row r="19" spans="1:4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55"/>
      <c r="N19" s="155"/>
      <c r="O19" s="155"/>
      <c r="P19" s="155"/>
      <c r="Q19" s="155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158"/>
      <c r="AK19" s="158"/>
      <c r="AL19" s="158"/>
      <c r="AM19" s="158"/>
      <c r="AN19" s="158"/>
      <c r="AO19" s="158"/>
      <c r="AP19" s="158"/>
    </row>
    <row r="20" spans="1:4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55"/>
      <c r="N20" s="155"/>
      <c r="O20" s="155"/>
      <c r="P20" s="155"/>
      <c r="Q20" s="155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158"/>
      <c r="AK20" s="158"/>
      <c r="AL20" s="158"/>
      <c r="AM20" s="158"/>
      <c r="AN20" s="158"/>
      <c r="AO20" s="158"/>
      <c r="AP20" s="158"/>
    </row>
    <row r="21" spans="1:4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55"/>
      <c r="N21" s="155"/>
      <c r="O21" s="155"/>
      <c r="P21" s="155"/>
      <c r="Q21" s="155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158"/>
      <c r="AK21" s="158"/>
      <c r="AL21" s="158"/>
      <c r="AM21" s="158"/>
      <c r="AN21" s="158"/>
      <c r="AO21" s="158"/>
      <c r="AP21" s="158"/>
    </row>
    <row r="22" spans="1:4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55"/>
      <c r="N22" s="155"/>
      <c r="O22" s="155"/>
      <c r="P22" s="155"/>
      <c r="Q22" s="155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158"/>
      <c r="AK22" s="158"/>
      <c r="AL22" s="158"/>
      <c r="AM22" s="158"/>
      <c r="AN22" s="158"/>
      <c r="AO22" s="158"/>
      <c r="AP22" s="158"/>
    </row>
    <row r="23" spans="1:4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55"/>
      <c r="N23" s="155"/>
      <c r="O23" s="155"/>
      <c r="P23" s="155"/>
      <c r="Q23" s="155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158"/>
      <c r="AK23" s="158"/>
      <c r="AL23" s="158"/>
      <c r="AM23" s="158"/>
      <c r="AN23" s="158"/>
      <c r="AO23" s="158"/>
      <c r="AP23" s="158"/>
    </row>
    <row r="24" spans="1:4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55"/>
      <c r="N24" s="155"/>
      <c r="O24" s="155"/>
      <c r="P24" s="155"/>
      <c r="Q24" s="155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158"/>
      <c r="AK24" s="158"/>
      <c r="AL24" s="158"/>
      <c r="AM24" s="158"/>
      <c r="AN24" s="158"/>
      <c r="AO24" s="158"/>
      <c r="AP24" s="158"/>
    </row>
    <row r="25" spans="1:4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55"/>
      <c r="N25" s="155"/>
      <c r="O25" s="155"/>
      <c r="P25" s="155"/>
      <c r="Q25" s="155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158"/>
      <c r="AK25" s="158"/>
      <c r="AL25" s="158"/>
      <c r="AM25" s="158"/>
      <c r="AN25" s="158"/>
      <c r="AO25" s="158"/>
      <c r="AP25" s="158"/>
    </row>
    <row r="26" spans="1:4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55"/>
      <c r="N26" s="155"/>
      <c r="O26" s="155"/>
      <c r="P26" s="155"/>
      <c r="Q26" s="155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158"/>
      <c r="AK26" s="158"/>
      <c r="AL26" s="158"/>
      <c r="AM26" s="158"/>
      <c r="AN26" s="158"/>
      <c r="AO26" s="158"/>
      <c r="AP26" s="158"/>
    </row>
    <row r="27" spans="1:4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55"/>
      <c r="N27" s="155"/>
      <c r="O27" s="155"/>
      <c r="P27" s="155"/>
      <c r="Q27" s="155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158"/>
      <c r="AK27" s="158"/>
      <c r="AL27" s="158"/>
      <c r="AM27" s="158"/>
      <c r="AN27" s="158"/>
      <c r="AO27" s="158"/>
      <c r="AP27" s="158"/>
    </row>
    <row r="28" spans="1:4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55"/>
      <c r="N28" s="155"/>
      <c r="O28" s="155"/>
      <c r="P28" s="155"/>
      <c r="Q28" s="155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158"/>
      <c r="AK28" s="158"/>
      <c r="AL28" s="158"/>
      <c r="AM28" s="158"/>
      <c r="AN28" s="158"/>
      <c r="AO28" s="158"/>
      <c r="AP28" s="158"/>
    </row>
    <row r="29" spans="1:4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55"/>
      <c r="N29" s="155"/>
      <c r="O29" s="155"/>
      <c r="P29" s="155"/>
      <c r="Q29" s="155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158"/>
      <c r="AK29" s="158"/>
      <c r="AL29" s="158"/>
      <c r="AM29" s="158"/>
      <c r="AN29" s="158"/>
      <c r="AO29" s="158"/>
      <c r="AP29" s="158"/>
    </row>
    <row r="30" spans="1:4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55"/>
      <c r="N30" s="155"/>
      <c r="O30" s="155"/>
      <c r="P30" s="155"/>
      <c r="Q30" s="155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158"/>
      <c r="AK30" s="158"/>
      <c r="AL30" s="158"/>
      <c r="AM30" s="158"/>
      <c r="AN30" s="158"/>
      <c r="AO30" s="158"/>
      <c r="AP30" s="158"/>
    </row>
    <row r="31" spans="1:4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55"/>
      <c r="N31" s="155"/>
      <c r="O31" s="155"/>
      <c r="P31" s="155"/>
      <c r="Q31" s="155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158"/>
      <c r="AK31" s="158"/>
      <c r="AL31" s="158"/>
      <c r="AM31" s="158"/>
      <c r="AN31" s="158"/>
      <c r="AO31" s="158"/>
      <c r="AP31" s="158"/>
    </row>
    <row r="32" spans="1:4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55"/>
      <c r="N32" s="155"/>
      <c r="O32" s="155"/>
      <c r="P32" s="155"/>
      <c r="Q32" s="155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158"/>
      <c r="AK32" s="158"/>
      <c r="AL32" s="158"/>
      <c r="AM32" s="158"/>
      <c r="AN32" s="158"/>
      <c r="AO32" s="158"/>
      <c r="AP32" s="158"/>
    </row>
    <row r="33" spans="1:4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55"/>
      <c r="N33" s="155"/>
      <c r="O33" s="155"/>
      <c r="P33" s="155"/>
      <c r="Q33" s="155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58"/>
      <c r="AK33" s="158"/>
      <c r="AL33" s="158"/>
      <c r="AM33" s="158"/>
      <c r="AN33" s="158"/>
      <c r="AO33" s="158"/>
      <c r="AP33" s="158"/>
    </row>
    <row r="34" spans="1:4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55"/>
      <c r="N34" s="155"/>
      <c r="O34" s="155"/>
      <c r="P34" s="155"/>
      <c r="Q34" s="155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58"/>
      <c r="AK34" s="158"/>
      <c r="AL34" s="158"/>
      <c r="AM34" s="158"/>
      <c r="AN34" s="158"/>
      <c r="AO34" s="158"/>
      <c r="AP34" s="158"/>
    </row>
    <row r="35" spans="1:4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55"/>
      <c r="N35" s="155"/>
      <c r="O35" s="155"/>
      <c r="P35" s="155"/>
      <c r="Q35" s="155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58"/>
      <c r="AK35" s="158"/>
      <c r="AL35" s="158"/>
      <c r="AM35" s="158"/>
      <c r="AN35" s="158"/>
      <c r="AO35" s="158"/>
      <c r="AP35" s="158"/>
    </row>
    <row r="36" spans="1:4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55"/>
      <c r="N36" s="155"/>
      <c r="O36" s="155"/>
      <c r="P36" s="155"/>
      <c r="Q36" s="155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158"/>
      <c r="AK36" s="158"/>
      <c r="AL36" s="158"/>
      <c r="AM36" s="158"/>
      <c r="AN36" s="158"/>
      <c r="AO36" s="158"/>
      <c r="AP36" s="158"/>
    </row>
    <row r="37" spans="1:4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55"/>
      <c r="N37" s="155"/>
      <c r="O37" s="155"/>
      <c r="P37" s="155"/>
      <c r="Q37" s="155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158"/>
      <c r="AK37" s="158"/>
      <c r="AL37" s="158"/>
      <c r="AM37" s="158"/>
      <c r="AN37" s="158"/>
      <c r="AO37" s="158"/>
      <c r="AP37" s="158"/>
    </row>
    <row r="38" spans="1:4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55"/>
      <c r="N38" s="155"/>
      <c r="O38" s="155"/>
      <c r="P38" s="155"/>
      <c r="Q38" s="155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158"/>
      <c r="AK38" s="158"/>
      <c r="AL38" s="158"/>
      <c r="AM38" s="158"/>
      <c r="AN38" s="158"/>
      <c r="AO38" s="158"/>
      <c r="AP38" s="158"/>
    </row>
    <row r="39" spans="1:4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55"/>
      <c r="N39" s="155"/>
      <c r="O39" s="155"/>
      <c r="P39" s="155"/>
      <c r="Q39" s="155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158"/>
      <c r="AK39" s="158"/>
      <c r="AL39" s="158"/>
      <c r="AM39" s="158"/>
      <c r="AN39" s="158"/>
      <c r="AO39" s="158"/>
      <c r="AP39" s="158"/>
    </row>
    <row r="40" spans="1:4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55"/>
      <c r="N40" s="155"/>
      <c r="O40" s="155"/>
      <c r="P40" s="155"/>
      <c r="Q40" s="155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158"/>
      <c r="AK40" s="158"/>
      <c r="AL40" s="158"/>
      <c r="AM40" s="158"/>
      <c r="AN40" s="158"/>
      <c r="AO40" s="158"/>
      <c r="AP40" s="158"/>
    </row>
    <row r="41" spans="1:4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55"/>
      <c r="N41" s="155"/>
      <c r="O41" s="155"/>
      <c r="P41" s="155"/>
      <c r="Q41" s="155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158"/>
      <c r="AK41" s="158"/>
      <c r="AL41" s="158"/>
      <c r="AM41" s="158"/>
      <c r="AN41" s="158"/>
      <c r="AO41" s="158"/>
      <c r="AP41" s="158"/>
    </row>
    <row r="42" spans="1:4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55"/>
      <c r="N42" s="155"/>
      <c r="O42" s="155"/>
      <c r="P42" s="155"/>
      <c r="Q42" s="155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158"/>
      <c r="AK42" s="158"/>
      <c r="AL42" s="158"/>
      <c r="AM42" s="158"/>
      <c r="AN42" s="158"/>
      <c r="AO42" s="158"/>
      <c r="AP42" s="158"/>
    </row>
    <row r="43" spans="1:4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55"/>
      <c r="N43" s="155"/>
      <c r="O43" s="155"/>
      <c r="P43" s="155"/>
      <c r="Q43" s="155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158"/>
      <c r="AK43" s="158"/>
      <c r="AL43" s="158"/>
      <c r="AM43" s="158"/>
      <c r="AN43" s="158"/>
      <c r="AO43" s="158"/>
      <c r="AP43" s="158"/>
    </row>
    <row r="44" spans="1:4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55"/>
      <c r="N44" s="155"/>
      <c r="O44" s="155"/>
      <c r="P44" s="155"/>
      <c r="Q44" s="155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158"/>
      <c r="AK44" s="158"/>
      <c r="AL44" s="158"/>
      <c r="AM44" s="158"/>
      <c r="AN44" s="158"/>
      <c r="AO44" s="158"/>
      <c r="AP44" s="158"/>
    </row>
    <row r="45" spans="1:4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55"/>
      <c r="N45" s="155"/>
      <c r="O45" s="155"/>
      <c r="P45" s="155"/>
      <c r="Q45" s="155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158"/>
      <c r="AK45" s="158"/>
      <c r="AL45" s="158"/>
      <c r="AM45" s="158"/>
      <c r="AN45" s="158"/>
      <c r="AO45" s="158"/>
      <c r="AP45" s="158"/>
    </row>
    <row r="46" spans="1:4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55"/>
      <c r="N46" s="155"/>
      <c r="O46" s="155"/>
      <c r="P46" s="155"/>
      <c r="Q46" s="155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158"/>
      <c r="AK46" s="158"/>
      <c r="AL46" s="158"/>
      <c r="AM46" s="158"/>
      <c r="AN46" s="158"/>
      <c r="AO46" s="158"/>
      <c r="AP46" s="158"/>
    </row>
    <row r="47" spans="1:4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55"/>
      <c r="N47" s="155"/>
      <c r="O47" s="155"/>
      <c r="P47" s="155"/>
      <c r="Q47" s="155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58"/>
      <c r="AK47" s="158"/>
      <c r="AL47" s="158"/>
      <c r="AM47" s="158"/>
      <c r="AN47" s="158"/>
      <c r="AO47" s="158"/>
      <c r="AP47" s="158"/>
    </row>
    <row r="48" spans="1:4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55"/>
      <c r="N48" s="155"/>
      <c r="O48" s="155"/>
      <c r="P48" s="155"/>
      <c r="Q48" s="155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158"/>
      <c r="AK48" s="158"/>
      <c r="AL48" s="158"/>
      <c r="AM48" s="158"/>
      <c r="AN48" s="158"/>
      <c r="AO48" s="158"/>
      <c r="AP48" s="158"/>
    </row>
    <row r="49" spans="1:4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55"/>
      <c r="N49" s="155"/>
      <c r="O49" s="155"/>
      <c r="P49" s="155"/>
      <c r="Q49" s="155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158"/>
      <c r="AK49" s="158"/>
      <c r="AL49" s="158"/>
      <c r="AM49" s="158"/>
      <c r="AN49" s="158"/>
      <c r="AO49" s="158"/>
      <c r="AP49" s="158"/>
    </row>
    <row r="50" spans="1:4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55"/>
      <c r="N50" s="155"/>
      <c r="O50" s="155"/>
      <c r="P50" s="155"/>
      <c r="Q50" s="155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158"/>
      <c r="AK50" s="158"/>
      <c r="AL50" s="158"/>
      <c r="AM50" s="158"/>
      <c r="AN50" s="158"/>
      <c r="AO50" s="158"/>
      <c r="AP50" s="158"/>
    </row>
    <row r="51" spans="1:4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55"/>
      <c r="N51" s="155"/>
      <c r="O51" s="155"/>
      <c r="P51" s="155"/>
      <c r="Q51" s="155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58"/>
      <c r="AK51" s="158"/>
      <c r="AL51" s="158"/>
      <c r="AM51" s="158"/>
      <c r="AN51" s="158"/>
      <c r="AO51" s="158"/>
      <c r="AP51" s="158"/>
    </row>
    <row r="52" spans="1:4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5"/>
      <c r="N52" s="155"/>
      <c r="O52" s="155"/>
      <c r="P52" s="155"/>
      <c r="Q52" s="155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58"/>
      <c r="AK52" s="158"/>
      <c r="AL52" s="158"/>
      <c r="AM52" s="158"/>
      <c r="AN52" s="158"/>
      <c r="AO52" s="158"/>
      <c r="AP52" s="158"/>
    </row>
    <row r="53" spans="1:4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55"/>
      <c r="N53" s="155"/>
      <c r="O53" s="155"/>
      <c r="P53" s="155"/>
      <c r="Q53" s="155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158"/>
      <c r="AK53" s="158"/>
      <c r="AL53" s="158"/>
      <c r="AM53" s="158"/>
      <c r="AN53" s="158"/>
      <c r="AO53" s="158"/>
      <c r="AP53" s="158"/>
    </row>
    <row r="54" spans="1:4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55"/>
      <c r="N54" s="155"/>
      <c r="O54" s="155"/>
      <c r="P54" s="155"/>
      <c r="Q54" s="155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158"/>
      <c r="AK54" s="158"/>
      <c r="AL54" s="158"/>
      <c r="AM54" s="158"/>
      <c r="AN54" s="158"/>
      <c r="AO54" s="158"/>
      <c r="AP54" s="158"/>
    </row>
    <row r="55" spans="1:4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55"/>
      <c r="N55" s="155"/>
      <c r="O55" s="155"/>
      <c r="P55" s="155"/>
      <c r="Q55" s="155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158"/>
      <c r="AK55" s="158"/>
      <c r="AL55" s="158"/>
      <c r="AM55" s="158"/>
      <c r="AN55" s="158"/>
      <c r="AO55" s="158"/>
      <c r="AP55" s="158"/>
    </row>
    <row r="56" spans="1:4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55"/>
      <c r="N56" s="155"/>
      <c r="O56" s="155"/>
      <c r="P56" s="155"/>
      <c r="Q56" s="155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158"/>
      <c r="AK56" s="158"/>
      <c r="AL56" s="158"/>
      <c r="AM56" s="158"/>
      <c r="AN56" s="158"/>
      <c r="AO56" s="158"/>
      <c r="AP56" s="158"/>
    </row>
    <row r="57" spans="1:4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55"/>
      <c r="N57" s="155"/>
      <c r="O57" s="155"/>
      <c r="P57" s="155"/>
      <c r="Q57" s="155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158"/>
      <c r="AK57" s="158"/>
      <c r="AL57" s="158"/>
      <c r="AM57" s="158"/>
      <c r="AN57" s="158"/>
      <c r="AO57" s="158"/>
      <c r="AP57" s="158"/>
    </row>
  </sheetData>
  <mergeCells count="21">
    <mergeCell ref="S3:S4"/>
    <mergeCell ref="T3:T4"/>
    <mergeCell ref="U3:U4"/>
    <mergeCell ref="AK3:AK4"/>
    <mergeCell ref="AK1:AO1"/>
    <mergeCell ref="AK2:AO2"/>
    <mergeCell ref="W1:AD1"/>
    <mergeCell ref="AE1:AH1"/>
    <mergeCell ref="W2:Z2"/>
    <mergeCell ref="AA2:AD2"/>
    <mergeCell ref="AE2:AH2"/>
    <mergeCell ref="S1:V2"/>
    <mergeCell ref="A3:A4"/>
    <mergeCell ref="B3:B4"/>
    <mergeCell ref="C3:C4"/>
    <mergeCell ref="M2:P2"/>
    <mergeCell ref="E1:L1"/>
    <mergeCell ref="M1:P1"/>
    <mergeCell ref="E2:H2"/>
    <mergeCell ref="I2:L2"/>
    <mergeCell ref="A1:D2"/>
  </mergeCells>
  <conditionalFormatting sqref="AL4:AO4">
    <cfRule type="cellIs" dxfId="72" priority="27" operator="greaterThan">
      <formula>1</formula>
    </cfRule>
    <cfRule type="cellIs" dxfId="71" priority="28" operator="equal">
      <formula>1</formula>
    </cfRule>
    <cfRule type="cellIs" dxfId="70" priority="29" operator="equal">
      <formula>0</formula>
    </cfRule>
  </conditionalFormatting>
  <conditionalFormatting sqref="AE4:AH4">
    <cfRule type="cellIs" dxfId="69" priority="1" operator="greaterThan">
      <formula>1</formula>
    </cfRule>
    <cfRule type="cellIs" dxfId="68" priority="2" operator="equal">
      <formula>1</formula>
    </cfRule>
    <cfRule type="cellIs" dxfId="67" priority="3" operator="equal">
      <formula>0</formula>
    </cfRule>
  </conditionalFormatting>
  <conditionalFormatting sqref="B5:B18">
    <cfRule type="cellIs" dxfId="66" priority="36" operator="equal">
      <formula>4</formula>
    </cfRule>
    <cfRule type="cellIs" dxfId="65" priority="37" operator="equal">
      <formula>3</formula>
    </cfRule>
    <cfRule type="cellIs" dxfId="64" priority="38" operator="equal">
      <formula>2</formula>
    </cfRule>
    <cfRule type="cellIs" dxfId="63" priority="39" operator="equal">
      <formula>1</formula>
    </cfRule>
  </conditionalFormatting>
  <conditionalFormatting sqref="E4:H4">
    <cfRule type="cellIs" dxfId="62" priority="40" operator="greaterThan">
      <formula>1</formula>
    </cfRule>
    <cfRule type="cellIs" dxfId="61" priority="41" operator="equal">
      <formula>1</formula>
    </cfRule>
    <cfRule type="cellIs" dxfId="60" priority="42" operator="equal">
      <formula>0</formula>
    </cfRule>
  </conditionalFormatting>
  <conditionalFormatting sqref="I4:L4">
    <cfRule type="cellIs" dxfId="59" priority="33" operator="greaterThan">
      <formula>1</formula>
    </cfRule>
    <cfRule type="cellIs" dxfId="58" priority="34" operator="equal">
      <formula>1</formula>
    </cfRule>
    <cfRule type="cellIs" dxfId="57" priority="35" operator="equal">
      <formula>0</formula>
    </cfRule>
  </conditionalFormatting>
  <conditionalFormatting sqref="M4:P4">
    <cfRule type="cellIs" dxfId="56" priority="30" operator="greaterThan">
      <formula>1</formula>
    </cfRule>
    <cfRule type="cellIs" dxfId="55" priority="31" operator="equal">
      <formula>1</formula>
    </cfRule>
    <cfRule type="cellIs" dxfId="54" priority="32" operator="equal">
      <formula>0</formula>
    </cfRule>
  </conditionalFormatting>
  <conditionalFormatting sqref="T5:T18">
    <cfRule type="cellIs" dxfId="53" priority="7" operator="equal">
      <formula>4</formula>
    </cfRule>
    <cfRule type="cellIs" dxfId="52" priority="8" operator="equal">
      <formula>3</formula>
    </cfRule>
    <cfRule type="cellIs" dxfId="51" priority="9" operator="equal">
      <formula>2</formula>
    </cfRule>
    <cfRule type="cellIs" dxfId="50" priority="10" operator="equal">
      <formula>1</formula>
    </cfRule>
  </conditionalFormatting>
  <conditionalFormatting sqref="W4:Z4">
    <cfRule type="cellIs" dxfId="49" priority="11" operator="greaterThan">
      <formula>1</formula>
    </cfRule>
    <cfRule type="cellIs" dxfId="48" priority="12" operator="equal">
      <formula>1</formula>
    </cfRule>
    <cfRule type="cellIs" dxfId="47" priority="13" operator="equal">
      <formula>0</formula>
    </cfRule>
  </conditionalFormatting>
  <conditionalFormatting sqref="AA4:AD4">
    <cfRule type="cellIs" dxfId="46" priority="4" operator="greaterThan">
      <formula>1</formula>
    </cfRule>
    <cfRule type="cellIs" dxfId="45" priority="5" operator="equal">
      <formula>1</formula>
    </cfRule>
    <cfRule type="cellIs" dxfId="44" priority="6" operator="equal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8"/>
  </sheetPr>
  <dimension ref="A1:BN75"/>
  <sheetViews>
    <sheetView zoomScale="90" zoomScaleNormal="90" workbookViewId="0">
      <selection activeCell="X21" sqref="X21"/>
    </sheetView>
  </sheetViews>
  <sheetFormatPr baseColWidth="10" defaultRowHeight="15"/>
  <cols>
    <col min="1" max="1" width="15.7109375" style="1" bestFit="1" customWidth="1"/>
    <col min="2" max="2" width="9.28515625" style="2" customWidth="1"/>
    <col min="3" max="3" width="12.140625" style="2" customWidth="1"/>
    <col min="4" max="4" width="10.28515625" style="1" customWidth="1"/>
    <col min="5" max="8" width="3.7109375" style="1" customWidth="1"/>
    <col min="9" max="9" width="2.42578125" style="1" customWidth="1"/>
    <col min="10" max="10" width="2" style="1" customWidth="1"/>
    <col min="11" max="11" width="15.5703125" style="1" customWidth="1"/>
    <col min="12" max="12" width="8.85546875" style="1" bestFit="1" customWidth="1"/>
    <col min="13" max="13" width="11.140625" style="1" customWidth="1"/>
    <col min="14" max="14" width="9.42578125" style="1" customWidth="1"/>
    <col min="15" max="18" width="3.7109375" style="1" customWidth="1"/>
    <col min="19" max="19" width="2" style="1" customWidth="1"/>
    <col min="20" max="20" width="2.140625" style="1" customWidth="1"/>
    <col min="21" max="21" width="15.7109375" style="1" bestFit="1" customWidth="1"/>
    <col min="22" max="33" width="3.7109375" style="1" customWidth="1"/>
    <col min="34" max="34" width="7.85546875" style="1" bestFit="1" customWidth="1"/>
    <col min="35" max="35" width="5.7109375" style="1" customWidth="1"/>
    <col min="36" max="36" width="7.7109375" style="1" bestFit="1" customWidth="1"/>
    <col min="37" max="37" width="5" style="1" bestFit="1" customWidth="1"/>
    <col min="38" max="38" width="6" style="1" bestFit="1" customWidth="1"/>
    <col min="39" max="39" width="7.85546875" style="1" bestFit="1" customWidth="1"/>
    <col min="40" max="40" width="6.5703125" style="1" customWidth="1"/>
    <col min="41" max="41" width="7.7109375" style="1" bestFit="1" customWidth="1"/>
    <col min="42" max="42" width="5" style="1" bestFit="1" customWidth="1"/>
    <col min="43" max="43" width="6" style="1" bestFit="1" customWidth="1"/>
    <col min="44" max="44" width="7.85546875" style="1" bestFit="1" customWidth="1"/>
    <col min="45" max="45" width="4.7109375" style="1" customWidth="1"/>
    <col min="46" max="46" width="7.7109375" style="1" bestFit="1" customWidth="1"/>
    <col min="47" max="47" width="5" style="1" bestFit="1" customWidth="1"/>
    <col min="48" max="48" width="6" style="1" bestFit="1" customWidth="1"/>
    <col min="49" max="49" width="7.85546875" style="1" bestFit="1" customWidth="1"/>
    <col min="50" max="50" width="5.7109375" style="1" customWidth="1"/>
    <col min="51" max="51" width="7.7109375" style="1" bestFit="1" customWidth="1"/>
    <col min="52" max="52" width="5" style="1" bestFit="1" customWidth="1"/>
    <col min="53" max="53" width="6" style="1" bestFit="1" customWidth="1"/>
    <col min="54" max="54" width="7.85546875" style="1" bestFit="1" customWidth="1"/>
    <col min="55" max="55" width="4.5703125" style="1" customWidth="1"/>
    <col min="56" max="56" width="7.7109375" style="1" bestFit="1" customWidth="1"/>
    <col min="57" max="57" width="5" style="1" bestFit="1" customWidth="1"/>
    <col min="58" max="58" width="6" style="1" bestFit="1" customWidth="1"/>
    <col min="59" max="59" width="7.85546875" style="1" bestFit="1" customWidth="1"/>
    <col min="60" max="60" width="5.140625" style="1" customWidth="1"/>
    <col min="61" max="61" width="7.7109375" style="1" bestFit="1" customWidth="1"/>
    <col min="62" max="62" width="5" style="1" bestFit="1" customWidth="1"/>
    <col min="63" max="63" width="6" style="1" bestFit="1" customWidth="1"/>
    <col min="64" max="64" width="7.85546875" style="1" bestFit="1" customWidth="1"/>
    <col min="65" max="65" width="6.7109375" style="1" customWidth="1"/>
    <col min="66" max="66" width="8.85546875" style="10" bestFit="1" customWidth="1"/>
    <col min="67" max="67" width="6.28515625" style="1" bestFit="1" customWidth="1"/>
    <col min="68" max="68" width="8.28515625" style="1" bestFit="1" customWidth="1"/>
    <col min="69" max="69" width="10.42578125" style="1" bestFit="1" customWidth="1"/>
    <col min="70" max="70" width="7.42578125" style="1" customWidth="1"/>
    <col min="71" max="16384" width="11.42578125" style="1"/>
  </cols>
  <sheetData>
    <row r="1" spans="1:49" ht="19.5" thickBot="1">
      <c r="A1" s="300" t="s">
        <v>101</v>
      </c>
      <c r="B1" s="300"/>
      <c r="C1" s="300"/>
      <c r="D1" s="300"/>
      <c r="E1" s="300"/>
      <c r="F1" s="300"/>
      <c r="G1" s="300"/>
      <c r="H1" s="16"/>
      <c r="I1" s="16"/>
      <c r="J1" s="87"/>
      <c r="K1" s="297" t="s">
        <v>102</v>
      </c>
      <c r="L1" s="297"/>
      <c r="M1" s="297"/>
      <c r="N1" s="297"/>
      <c r="O1" s="297"/>
      <c r="P1" s="297"/>
      <c r="Q1" s="87"/>
      <c r="R1" s="87"/>
      <c r="S1" s="87"/>
      <c r="T1" s="102"/>
      <c r="U1" s="160" t="s">
        <v>103</v>
      </c>
      <c r="V1" s="160"/>
      <c r="W1" s="160"/>
      <c r="X1" s="160"/>
      <c r="Y1" s="160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</row>
    <row r="2" spans="1:49" ht="14.25" customHeight="1" thickBot="1">
      <c r="A2" s="16"/>
      <c r="B2" s="84"/>
      <c r="C2" s="84"/>
      <c r="D2" s="16"/>
      <c r="E2" s="16"/>
      <c r="F2" s="16"/>
      <c r="G2" s="16"/>
      <c r="H2" s="16"/>
      <c r="I2" s="16"/>
      <c r="J2" s="87"/>
      <c r="K2" s="87"/>
      <c r="L2" s="94"/>
      <c r="M2" s="94"/>
      <c r="N2" s="87"/>
      <c r="O2" s="87"/>
      <c r="P2" s="87"/>
      <c r="Q2" s="87"/>
      <c r="R2" s="87"/>
      <c r="S2" s="87"/>
      <c r="T2" s="102"/>
      <c r="U2" s="102"/>
      <c r="V2" s="336" t="s">
        <v>5</v>
      </c>
      <c r="W2" s="337"/>
      <c r="X2" s="337"/>
      <c r="Y2" s="338"/>
      <c r="Z2" s="336" t="s">
        <v>6</v>
      </c>
      <c r="AA2" s="337"/>
      <c r="AB2" s="337"/>
      <c r="AC2" s="338"/>
      <c r="AD2" s="336" t="s">
        <v>104</v>
      </c>
      <c r="AE2" s="337"/>
      <c r="AF2" s="337"/>
      <c r="AG2" s="338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</row>
    <row r="3" spans="1:49" ht="31.5" customHeight="1" thickBot="1">
      <c r="A3" s="301" t="s">
        <v>25</v>
      </c>
      <c r="B3" s="301" t="s">
        <v>39</v>
      </c>
      <c r="C3" s="301" t="s">
        <v>41</v>
      </c>
      <c r="D3" s="148" t="s">
        <v>51</v>
      </c>
      <c r="E3" s="126" t="s">
        <v>43</v>
      </c>
      <c r="F3" s="126" t="s">
        <v>44</v>
      </c>
      <c r="G3" s="126" t="s">
        <v>45</v>
      </c>
      <c r="H3" s="127" t="s">
        <v>81</v>
      </c>
      <c r="I3" s="106"/>
      <c r="J3" s="87"/>
      <c r="K3" s="303" t="s">
        <v>25</v>
      </c>
      <c r="L3" s="303" t="s">
        <v>39</v>
      </c>
      <c r="M3" s="303" t="s">
        <v>41</v>
      </c>
      <c r="N3" s="149" t="s">
        <v>51</v>
      </c>
      <c r="O3" s="150" t="s">
        <v>43</v>
      </c>
      <c r="P3" s="150" t="s">
        <v>44</v>
      </c>
      <c r="Q3" s="150" t="s">
        <v>45</v>
      </c>
      <c r="R3" s="129" t="s">
        <v>81</v>
      </c>
      <c r="S3" s="87"/>
      <c r="T3" s="102"/>
      <c r="U3" s="334" t="s">
        <v>25</v>
      </c>
      <c r="V3" s="161" t="s">
        <v>43</v>
      </c>
      <c r="W3" s="161" t="s">
        <v>44</v>
      </c>
      <c r="X3" s="161" t="s">
        <v>45</v>
      </c>
      <c r="Y3" s="161" t="s">
        <v>81</v>
      </c>
      <c r="Z3" s="161" t="s">
        <v>43</v>
      </c>
      <c r="AA3" s="161" t="s">
        <v>44</v>
      </c>
      <c r="AB3" s="161" t="s">
        <v>45</v>
      </c>
      <c r="AC3" s="161" t="s">
        <v>81</v>
      </c>
      <c r="AD3" s="161" t="s">
        <v>43</v>
      </c>
      <c r="AE3" s="161" t="s">
        <v>44</v>
      </c>
      <c r="AF3" s="161" t="s">
        <v>45</v>
      </c>
      <c r="AG3" s="161" t="s">
        <v>81</v>
      </c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</row>
    <row r="4" spans="1:49" ht="15.75" thickBot="1">
      <c r="A4" s="302"/>
      <c r="B4" s="302"/>
      <c r="C4" s="302"/>
      <c r="D4" s="123">
        <f>SUM(D5:D18)</f>
        <v>39</v>
      </c>
      <c r="E4" s="13">
        <f>SUM(E5:E18)</f>
        <v>1</v>
      </c>
      <c r="F4" s="14">
        <f>SUM(F5:F18)</f>
        <v>1</v>
      </c>
      <c r="G4" s="14">
        <f>SUM(G5:G18)</f>
        <v>1</v>
      </c>
      <c r="H4" s="15">
        <f>SUM(H5:H18)</f>
        <v>1</v>
      </c>
      <c r="I4" s="106"/>
      <c r="J4" s="87"/>
      <c r="K4" s="304"/>
      <c r="L4" s="304"/>
      <c r="M4" s="304"/>
      <c r="N4" s="123">
        <f>SUM(N5:N18)</f>
        <v>40</v>
      </c>
      <c r="O4" s="13">
        <f>SUM(O5:O18)</f>
        <v>1</v>
      </c>
      <c r="P4" s="14">
        <f>SUM(P5:P18)</f>
        <v>1</v>
      </c>
      <c r="Q4" s="14">
        <f>SUM(Q5:Q18)</f>
        <v>1</v>
      </c>
      <c r="R4" s="15">
        <f>SUM(R5:R18)</f>
        <v>1</v>
      </c>
      <c r="S4" s="87"/>
      <c r="T4" s="102"/>
      <c r="U4" s="335"/>
      <c r="V4" s="13">
        <f t="shared" ref="V4:AG4" si="0">SUM(V5:V18)</f>
        <v>1</v>
      </c>
      <c r="W4" s="14">
        <f t="shared" si="0"/>
        <v>1</v>
      </c>
      <c r="X4" s="14">
        <f t="shared" si="0"/>
        <v>1</v>
      </c>
      <c r="Y4" s="15">
        <f t="shared" si="0"/>
        <v>0</v>
      </c>
      <c r="Z4" s="13">
        <f t="shared" si="0"/>
        <v>1</v>
      </c>
      <c r="AA4" s="14">
        <f t="shared" si="0"/>
        <v>1</v>
      </c>
      <c r="AB4" s="14">
        <f t="shared" si="0"/>
        <v>1</v>
      </c>
      <c r="AC4" s="15">
        <f t="shared" si="0"/>
        <v>1</v>
      </c>
      <c r="AD4" s="13">
        <f t="shared" si="0"/>
        <v>0</v>
      </c>
      <c r="AE4" s="14">
        <f t="shared" si="0"/>
        <v>0</v>
      </c>
      <c r="AF4" s="14">
        <f t="shared" si="0"/>
        <v>0</v>
      </c>
      <c r="AG4" s="15">
        <f t="shared" si="0"/>
        <v>0</v>
      </c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</row>
    <row r="5" spans="1:49" ht="19.5" thickBot="1">
      <c r="A5" s="64" t="s">
        <v>26</v>
      </c>
      <c r="B5" s="152">
        <f>IF($D$4&gt;0,RANK($D5,$D$5:$D$18,),"")</f>
        <v>6</v>
      </c>
      <c r="C5" s="151">
        <f>(IF(D5&gt;0,1,0))*((IF(B5=1,10,0))+(IF(B5=2,6,0))+(IF(B5=3,3,0))+(IF(B5=4,1,0)))</f>
        <v>0</v>
      </c>
      <c r="D5" s="6">
        <f>SUM((E5+V5+(AD5/2))*10+(F5+W5+(AE5/2))*6+(G5+X5+(AF5/2))*3+(H5+Y5+(AG5/2))*1)</f>
        <v>0</v>
      </c>
      <c r="E5" s="7"/>
      <c r="F5" s="8"/>
      <c r="G5" s="8"/>
      <c r="H5" s="9"/>
      <c r="I5" s="125"/>
      <c r="J5" s="87"/>
      <c r="K5" s="64" t="s">
        <v>26</v>
      </c>
      <c r="L5" s="152">
        <f>IF($N$4&gt;0,RANK($N5,$N$5:$N$18,),"")</f>
        <v>3</v>
      </c>
      <c r="M5" s="151">
        <f>(IF(N5&gt;0,1,0))*((IF(L5=1,10,0))+(IF(L5=2,6,0))+(IF(L5=3,3,0))+(IF(L5=4,1,0)))</f>
        <v>3</v>
      </c>
      <c r="N5" s="6">
        <f>SUM((O5+Z5+(AD5/2))*10+(P5+AA5+(AE5/2))*6+(Q5+AB5+(AF5/2))*3+(R5+AC5+(AG5/2))*1)</f>
        <v>5</v>
      </c>
      <c r="O5" s="7"/>
      <c r="P5" s="8"/>
      <c r="Q5" s="8"/>
      <c r="R5" s="9"/>
      <c r="S5" s="87"/>
      <c r="T5" s="102"/>
      <c r="U5" s="64" t="s">
        <v>26</v>
      </c>
      <c r="V5" s="7"/>
      <c r="W5" s="8"/>
      <c r="X5" s="8"/>
      <c r="Y5" s="9"/>
      <c r="Z5" s="7">
        <v>0.5</v>
      </c>
      <c r="AA5" s="8"/>
      <c r="AB5" s="8"/>
      <c r="AC5" s="9"/>
      <c r="AD5" s="7"/>
      <c r="AE5" s="8"/>
      <c r="AF5" s="8"/>
      <c r="AG5" s="9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</row>
    <row r="6" spans="1:49" ht="19.5" thickBot="1">
      <c r="A6" s="73" t="s">
        <v>27</v>
      </c>
      <c r="B6" s="67">
        <f t="shared" ref="B6:B18" si="1">IF($D$4&gt;0,RANK($D6,$D$5:$D$18,),"")</f>
        <v>3</v>
      </c>
      <c r="C6" s="67">
        <f t="shared" ref="C6:C18" si="2">(IF(D6&gt;0,1,0))*((IF(B6=1,10,0))+(IF(B6=2,6,0))+(IF(B6=3,3,0))+(IF(B6=4,1,0)))</f>
        <v>3</v>
      </c>
      <c r="D6" s="130">
        <f t="shared" ref="D6:D18" si="3">SUM((E6+V6+(AD6/2))*10+(F6+W6+(AE6/2))*6+(G6+X6+(AF6/2))*3+(H6+Y6+(AG6/2))*1)</f>
        <v>6</v>
      </c>
      <c r="E6" s="131"/>
      <c r="F6" s="132">
        <v>1</v>
      </c>
      <c r="G6" s="132"/>
      <c r="H6" s="133"/>
      <c r="I6" s="125"/>
      <c r="J6" s="87"/>
      <c r="K6" s="89" t="s">
        <v>27</v>
      </c>
      <c r="L6" s="70">
        <f t="shared" ref="L6:L18" si="4">IF($N$4&gt;0,RANK($N6,$N$5:$N$18,),"")</f>
        <v>6</v>
      </c>
      <c r="M6" s="70">
        <f t="shared" ref="M6:M18" si="5">(IF(N6&gt;0,1,0))*((IF(L6=1,10,0))+(IF(L6=2,6,0))+(IF(L6=3,3,0))+(IF(L6=4,1,0)))</f>
        <v>0</v>
      </c>
      <c r="N6" s="134">
        <f t="shared" ref="N6:N18" si="6">SUM((O6+Z6+(AD6/2))*10+(P6+AA6+(AE6/2))*6+(Q6+AB6+(AF6/2))*3+(R6+AC6+(AG6/2))*1)</f>
        <v>0</v>
      </c>
      <c r="O6" s="135"/>
      <c r="P6" s="136"/>
      <c r="Q6" s="136"/>
      <c r="R6" s="137"/>
      <c r="S6" s="87"/>
      <c r="T6" s="102"/>
      <c r="U6" s="93" t="s">
        <v>27</v>
      </c>
      <c r="V6" s="47"/>
      <c r="W6" s="48"/>
      <c r="X6" s="48"/>
      <c r="Y6" s="49"/>
      <c r="Z6" s="47"/>
      <c r="AA6" s="48"/>
      <c r="AB6" s="48"/>
      <c r="AC6" s="49"/>
      <c r="AD6" s="47"/>
      <c r="AE6" s="48"/>
      <c r="AF6" s="48"/>
      <c r="AG6" s="49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</row>
    <row r="7" spans="1:49" ht="19.5" thickBot="1">
      <c r="A7" s="64" t="s">
        <v>28</v>
      </c>
      <c r="B7" s="152">
        <f t="shared" si="1"/>
        <v>1</v>
      </c>
      <c r="C7" s="151">
        <f t="shared" si="2"/>
        <v>10</v>
      </c>
      <c r="D7" s="6">
        <f t="shared" si="3"/>
        <v>20</v>
      </c>
      <c r="E7" s="7">
        <v>1</v>
      </c>
      <c r="F7" s="8"/>
      <c r="G7" s="8"/>
      <c r="H7" s="9"/>
      <c r="I7" s="125"/>
      <c r="J7" s="87"/>
      <c r="K7" s="64" t="s">
        <v>28</v>
      </c>
      <c r="L7" s="152">
        <f t="shared" si="4"/>
        <v>4</v>
      </c>
      <c r="M7" s="151">
        <f t="shared" si="5"/>
        <v>1</v>
      </c>
      <c r="N7" s="6">
        <f t="shared" si="6"/>
        <v>4</v>
      </c>
      <c r="O7" s="7"/>
      <c r="P7" s="8"/>
      <c r="Q7" s="8">
        <v>1</v>
      </c>
      <c r="R7" s="9">
        <v>1</v>
      </c>
      <c r="S7" s="87"/>
      <c r="T7" s="102"/>
      <c r="U7" s="64" t="s">
        <v>28</v>
      </c>
      <c r="V7" s="7">
        <v>1</v>
      </c>
      <c r="W7" s="8"/>
      <c r="X7" s="8"/>
      <c r="Y7" s="9"/>
      <c r="Z7" s="7"/>
      <c r="AA7" s="8"/>
      <c r="AB7" s="8"/>
      <c r="AC7" s="9"/>
      <c r="AD7" s="7"/>
      <c r="AE7" s="8"/>
      <c r="AF7" s="8"/>
      <c r="AG7" s="9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</row>
    <row r="8" spans="1:49" ht="19.5" thickBot="1">
      <c r="A8" s="73" t="s">
        <v>29</v>
      </c>
      <c r="B8" s="67">
        <f t="shared" si="1"/>
        <v>5</v>
      </c>
      <c r="C8" s="67">
        <f t="shared" si="2"/>
        <v>0</v>
      </c>
      <c r="D8" s="130">
        <f t="shared" si="3"/>
        <v>1</v>
      </c>
      <c r="E8" s="131"/>
      <c r="F8" s="132"/>
      <c r="G8" s="132"/>
      <c r="H8" s="133">
        <v>1</v>
      </c>
      <c r="I8" s="125"/>
      <c r="J8" s="87"/>
      <c r="K8" s="89" t="s">
        <v>29</v>
      </c>
      <c r="L8" s="70">
        <f t="shared" si="4"/>
        <v>6</v>
      </c>
      <c r="M8" s="70">
        <f t="shared" si="5"/>
        <v>0</v>
      </c>
      <c r="N8" s="134">
        <f t="shared" si="6"/>
        <v>0</v>
      </c>
      <c r="O8" s="135"/>
      <c r="P8" s="136"/>
      <c r="Q8" s="136"/>
      <c r="R8" s="137"/>
      <c r="S8" s="87"/>
      <c r="T8" s="102"/>
      <c r="U8" s="93" t="s">
        <v>29</v>
      </c>
      <c r="V8" s="47"/>
      <c r="W8" s="48"/>
      <c r="X8" s="48"/>
      <c r="Y8" s="49"/>
      <c r="Z8" s="47"/>
      <c r="AA8" s="48"/>
      <c r="AB8" s="48"/>
      <c r="AC8" s="49"/>
      <c r="AD8" s="47"/>
      <c r="AE8" s="48"/>
      <c r="AF8" s="48"/>
      <c r="AG8" s="49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</row>
    <row r="9" spans="1:49" ht="19.5" thickBot="1">
      <c r="A9" s="64" t="s">
        <v>30</v>
      </c>
      <c r="B9" s="152">
        <f t="shared" si="1"/>
        <v>6</v>
      </c>
      <c r="C9" s="151">
        <f t="shared" si="2"/>
        <v>0</v>
      </c>
      <c r="D9" s="6">
        <f t="shared" si="3"/>
        <v>0</v>
      </c>
      <c r="E9" s="7"/>
      <c r="F9" s="8"/>
      <c r="G9" s="8"/>
      <c r="H9" s="9"/>
      <c r="I9" s="125"/>
      <c r="J9" s="87"/>
      <c r="K9" s="64" t="s">
        <v>30</v>
      </c>
      <c r="L9" s="152">
        <f t="shared" si="4"/>
        <v>1</v>
      </c>
      <c r="M9" s="151">
        <f t="shared" si="5"/>
        <v>10</v>
      </c>
      <c r="N9" s="6">
        <f t="shared" si="6"/>
        <v>22</v>
      </c>
      <c r="O9" s="7">
        <v>1</v>
      </c>
      <c r="P9" s="8">
        <v>1</v>
      </c>
      <c r="Q9" s="8"/>
      <c r="R9" s="9"/>
      <c r="S9" s="87"/>
      <c r="T9" s="102"/>
      <c r="U9" s="64" t="s">
        <v>30</v>
      </c>
      <c r="V9" s="7"/>
      <c r="W9" s="8"/>
      <c r="X9" s="8"/>
      <c r="Y9" s="9"/>
      <c r="Z9" s="7"/>
      <c r="AA9" s="8">
        <v>1</v>
      </c>
      <c r="AB9" s="8"/>
      <c r="AC9" s="9"/>
      <c r="AD9" s="7"/>
      <c r="AE9" s="8"/>
      <c r="AF9" s="8"/>
      <c r="AG9" s="9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</row>
    <row r="10" spans="1:49" ht="19.5" thickBot="1">
      <c r="A10" s="73" t="s">
        <v>31</v>
      </c>
      <c r="B10" s="67">
        <f t="shared" si="1"/>
        <v>6</v>
      </c>
      <c r="C10" s="67">
        <f t="shared" si="2"/>
        <v>0</v>
      </c>
      <c r="D10" s="130">
        <f t="shared" si="3"/>
        <v>0</v>
      </c>
      <c r="E10" s="131"/>
      <c r="F10" s="132"/>
      <c r="G10" s="132"/>
      <c r="H10" s="133"/>
      <c r="I10" s="125"/>
      <c r="J10" s="87"/>
      <c r="K10" s="89" t="s">
        <v>31</v>
      </c>
      <c r="L10" s="70">
        <f t="shared" si="4"/>
        <v>6</v>
      </c>
      <c r="M10" s="70">
        <f t="shared" si="5"/>
        <v>0</v>
      </c>
      <c r="N10" s="134">
        <f t="shared" si="6"/>
        <v>0</v>
      </c>
      <c r="O10" s="135"/>
      <c r="P10" s="136"/>
      <c r="Q10" s="136"/>
      <c r="R10" s="137"/>
      <c r="S10" s="87"/>
      <c r="T10" s="102"/>
      <c r="U10" s="93" t="s">
        <v>31</v>
      </c>
      <c r="V10" s="47"/>
      <c r="W10" s="48"/>
      <c r="X10" s="48"/>
      <c r="Y10" s="49"/>
      <c r="Z10" s="47"/>
      <c r="AA10" s="48"/>
      <c r="AB10" s="48"/>
      <c r="AC10" s="49"/>
      <c r="AD10" s="47"/>
      <c r="AE10" s="48"/>
      <c r="AF10" s="48"/>
      <c r="AG10" s="49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</row>
    <row r="11" spans="1:49" ht="19.5" thickBot="1">
      <c r="A11" s="64" t="s">
        <v>32</v>
      </c>
      <c r="B11" s="152">
        <f t="shared" si="1"/>
        <v>6</v>
      </c>
      <c r="C11" s="151">
        <f t="shared" si="2"/>
        <v>0</v>
      </c>
      <c r="D11" s="6">
        <f t="shared" si="3"/>
        <v>0</v>
      </c>
      <c r="E11" s="7"/>
      <c r="F11" s="8"/>
      <c r="G11" s="8"/>
      <c r="H11" s="9"/>
      <c r="I11" s="125"/>
      <c r="J11" s="87"/>
      <c r="K11" s="64" t="s">
        <v>32</v>
      </c>
      <c r="L11" s="151">
        <f t="shared" si="4"/>
        <v>6</v>
      </c>
      <c r="M11" s="151">
        <f t="shared" si="5"/>
        <v>0</v>
      </c>
      <c r="N11" s="6">
        <f t="shared" si="6"/>
        <v>0</v>
      </c>
      <c r="O11" s="7"/>
      <c r="P11" s="8"/>
      <c r="Q11" s="8"/>
      <c r="R11" s="9"/>
      <c r="S11" s="87"/>
      <c r="T11" s="102"/>
      <c r="U11" s="64" t="s">
        <v>32</v>
      </c>
      <c r="V11" s="7"/>
      <c r="W11" s="8"/>
      <c r="X11" s="8"/>
      <c r="Y11" s="9"/>
      <c r="Z11" s="7"/>
      <c r="AA11" s="8"/>
      <c r="AB11" s="8"/>
      <c r="AC11" s="9"/>
      <c r="AD11" s="7"/>
      <c r="AE11" s="8"/>
      <c r="AF11" s="8"/>
      <c r="AG11" s="9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</row>
    <row r="12" spans="1:49" ht="19.5" thickBot="1">
      <c r="A12" s="73" t="s">
        <v>33</v>
      </c>
      <c r="B12" s="67">
        <f t="shared" si="1"/>
        <v>6</v>
      </c>
      <c r="C12" s="67">
        <f t="shared" si="2"/>
        <v>0</v>
      </c>
      <c r="D12" s="130">
        <f t="shared" si="3"/>
        <v>0</v>
      </c>
      <c r="E12" s="131"/>
      <c r="F12" s="132"/>
      <c r="G12" s="132"/>
      <c r="H12" s="133"/>
      <c r="I12" s="125"/>
      <c r="J12" s="87"/>
      <c r="K12" s="89" t="s">
        <v>33</v>
      </c>
      <c r="L12" s="70">
        <f t="shared" si="4"/>
        <v>2</v>
      </c>
      <c r="M12" s="70">
        <f t="shared" si="5"/>
        <v>6</v>
      </c>
      <c r="N12" s="134">
        <f t="shared" si="6"/>
        <v>6</v>
      </c>
      <c r="O12" s="135"/>
      <c r="P12" s="136"/>
      <c r="Q12" s="136"/>
      <c r="R12" s="137"/>
      <c r="S12" s="87"/>
      <c r="T12" s="102"/>
      <c r="U12" s="93" t="s">
        <v>33</v>
      </c>
      <c r="V12" s="47"/>
      <c r="W12" s="48"/>
      <c r="X12" s="48"/>
      <c r="Y12" s="49"/>
      <c r="Z12" s="47">
        <v>0.5</v>
      </c>
      <c r="AA12" s="48"/>
      <c r="AB12" s="48"/>
      <c r="AC12" s="49">
        <v>1</v>
      </c>
      <c r="AD12" s="47"/>
      <c r="AE12" s="48"/>
      <c r="AF12" s="48"/>
      <c r="AG12" s="49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</row>
    <row r="13" spans="1:49" ht="19.5" thickBot="1">
      <c r="A13" s="64" t="s">
        <v>35</v>
      </c>
      <c r="B13" s="152">
        <f t="shared" si="1"/>
        <v>6</v>
      </c>
      <c r="C13" s="151">
        <f t="shared" si="2"/>
        <v>0</v>
      </c>
      <c r="D13" s="6">
        <f t="shared" si="3"/>
        <v>0</v>
      </c>
      <c r="E13" s="7"/>
      <c r="F13" s="8"/>
      <c r="G13" s="8"/>
      <c r="H13" s="9"/>
      <c r="I13" s="125"/>
      <c r="J13" s="87"/>
      <c r="K13" s="64" t="s">
        <v>35</v>
      </c>
      <c r="L13" s="152">
        <f t="shared" si="4"/>
        <v>6</v>
      </c>
      <c r="M13" s="151">
        <f t="shared" si="5"/>
        <v>0</v>
      </c>
      <c r="N13" s="6">
        <f t="shared" si="6"/>
        <v>0</v>
      </c>
      <c r="O13" s="7"/>
      <c r="P13" s="8"/>
      <c r="Q13" s="8"/>
      <c r="R13" s="9"/>
      <c r="S13" s="87"/>
      <c r="T13" s="102"/>
      <c r="U13" s="64" t="s">
        <v>35</v>
      </c>
      <c r="V13" s="7"/>
      <c r="W13" s="8"/>
      <c r="X13" s="8"/>
      <c r="Y13" s="9"/>
      <c r="Z13" s="7"/>
      <c r="AA13" s="8"/>
      <c r="AB13" s="8"/>
      <c r="AC13" s="9"/>
      <c r="AD13" s="7"/>
      <c r="AE13" s="8"/>
      <c r="AF13" s="8"/>
      <c r="AG13" s="9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</row>
    <row r="14" spans="1:49" ht="19.5" thickBot="1">
      <c r="A14" s="73" t="s">
        <v>34</v>
      </c>
      <c r="B14" s="67">
        <f t="shared" si="1"/>
        <v>6</v>
      </c>
      <c r="C14" s="67">
        <f t="shared" si="2"/>
        <v>0</v>
      </c>
      <c r="D14" s="130">
        <f t="shared" si="3"/>
        <v>0</v>
      </c>
      <c r="E14" s="131"/>
      <c r="F14" s="132"/>
      <c r="G14" s="132"/>
      <c r="H14" s="133"/>
      <c r="I14" s="125"/>
      <c r="J14" s="87"/>
      <c r="K14" s="89" t="s">
        <v>34</v>
      </c>
      <c r="L14" s="70">
        <f t="shared" si="4"/>
        <v>5</v>
      </c>
      <c r="M14" s="70">
        <f t="shared" si="5"/>
        <v>0</v>
      </c>
      <c r="N14" s="134">
        <f t="shared" si="6"/>
        <v>3</v>
      </c>
      <c r="O14" s="135"/>
      <c r="P14" s="136"/>
      <c r="Q14" s="136"/>
      <c r="R14" s="137"/>
      <c r="S14" s="87"/>
      <c r="T14" s="102"/>
      <c r="U14" s="93" t="s">
        <v>34</v>
      </c>
      <c r="V14" s="47"/>
      <c r="W14" s="48"/>
      <c r="X14" s="48"/>
      <c r="Y14" s="49"/>
      <c r="Z14" s="47"/>
      <c r="AA14" s="48"/>
      <c r="AB14" s="48">
        <v>1</v>
      </c>
      <c r="AC14" s="49"/>
      <c r="AD14" s="47"/>
      <c r="AE14" s="48"/>
      <c r="AF14" s="48"/>
      <c r="AG14" s="49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</row>
    <row r="15" spans="1:49" ht="19.5" thickBot="1">
      <c r="A15" s="64" t="s">
        <v>40</v>
      </c>
      <c r="B15" s="152">
        <f t="shared" si="1"/>
        <v>6</v>
      </c>
      <c r="C15" s="151">
        <f t="shared" si="2"/>
        <v>0</v>
      </c>
      <c r="D15" s="6">
        <f t="shared" si="3"/>
        <v>0</v>
      </c>
      <c r="E15" s="7"/>
      <c r="F15" s="8"/>
      <c r="G15" s="8"/>
      <c r="H15" s="9"/>
      <c r="I15" s="125"/>
      <c r="J15" s="87"/>
      <c r="K15" s="64" t="s">
        <v>40</v>
      </c>
      <c r="L15" s="152">
        <f t="shared" si="4"/>
        <v>6</v>
      </c>
      <c r="M15" s="151">
        <f t="shared" si="5"/>
        <v>0</v>
      </c>
      <c r="N15" s="6">
        <f t="shared" si="6"/>
        <v>0</v>
      </c>
      <c r="O15" s="7"/>
      <c r="P15" s="8"/>
      <c r="Q15" s="8"/>
      <c r="R15" s="9"/>
      <c r="S15" s="87"/>
      <c r="T15" s="102"/>
      <c r="U15" s="147" t="s">
        <v>40</v>
      </c>
      <c r="V15" s="7"/>
      <c r="W15" s="8"/>
      <c r="X15" s="8"/>
      <c r="Y15" s="9"/>
      <c r="Z15" s="7"/>
      <c r="AA15" s="8"/>
      <c r="AB15" s="8"/>
      <c r="AC15" s="9"/>
      <c r="AD15" s="7"/>
      <c r="AE15" s="8"/>
      <c r="AF15" s="8"/>
      <c r="AG15" s="9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</row>
    <row r="16" spans="1:49" ht="19.5" thickBot="1">
      <c r="A16" s="73" t="s">
        <v>38</v>
      </c>
      <c r="B16" s="67">
        <f t="shared" si="1"/>
        <v>4</v>
      </c>
      <c r="C16" s="67">
        <f t="shared" si="2"/>
        <v>1</v>
      </c>
      <c r="D16" s="130">
        <f t="shared" si="3"/>
        <v>3</v>
      </c>
      <c r="E16" s="131"/>
      <c r="F16" s="132"/>
      <c r="G16" s="132">
        <v>1</v>
      </c>
      <c r="H16" s="133"/>
      <c r="I16" s="125"/>
      <c r="J16" s="87"/>
      <c r="K16" s="89" t="s">
        <v>38</v>
      </c>
      <c r="L16" s="70">
        <f t="shared" si="4"/>
        <v>6</v>
      </c>
      <c r="M16" s="70">
        <f t="shared" si="5"/>
        <v>0</v>
      </c>
      <c r="N16" s="134">
        <f t="shared" si="6"/>
        <v>0</v>
      </c>
      <c r="O16" s="135"/>
      <c r="P16" s="136"/>
      <c r="Q16" s="136"/>
      <c r="R16" s="137"/>
      <c r="S16" s="87"/>
      <c r="T16" s="102"/>
      <c r="U16" s="93" t="s">
        <v>38</v>
      </c>
      <c r="V16" s="47"/>
      <c r="W16" s="48"/>
      <c r="X16" s="48"/>
      <c r="Y16" s="49"/>
      <c r="Z16" s="47"/>
      <c r="AA16" s="48"/>
      <c r="AB16" s="48"/>
      <c r="AC16" s="49"/>
      <c r="AD16" s="47"/>
      <c r="AE16" s="48"/>
      <c r="AF16" s="48"/>
      <c r="AG16" s="49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</row>
    <row r="17" spans="1:49" ht="19.5" thickBot="1">
      <c r="A17" s="64" t="s">
        <v>36</v>
      </c>
      <c r="B17" s="152">
        <f t="shared" si="1"/>
        <v>6</v>
      </c>
      <c r="C17" s="151">
        <f t="shared" si="2"/>
        <v>0</v>
      </c>
      <c r="D17" s="6">
        <f t="shared" si="3"/>
        <v>0</v>
      </c>
      <c r="E17" s="7"/>
      <c r="F17" s="8"/>
      <c r="G17" s="8"/>
      <c r="H17" s="9"/>
      <c r="I17" s="125"/>
      <c r="J17" s="87"/>
      <c r="K17" s="64" t="s">
        <v>36</v>
      </c>
      <c r="L17" s="152">
        <f t="shared" si="4"/>
        <v>6</v>
      </c>
      <c r="M17" s="151">
        <f t="shared" si="5"/>
        <v>0</v>
      </c>
      <c r="N17" s="6">
        <f t="shared" si="6"/>
        <v>0</v>
      </c>
      <c r="O17" s="7"/>
      <c r="P17" s="8"/>
      <c r="Q17" s="8"/>
      <c r="R17" s="9"/>
      <c r="S17" s="87"/>
      <c r="T17" s="102"/>
      <c r="U17" s="64" t="s">
        <v>36</v>
      </c>
      <c r="V17" s="7"/>
      <c r="W17" s="8"/>
      <c r="X17" s="8"/>
      <c r="Y17" s="9"/>
      <c r="Z17" s="7"/>
      <c r="AA17" s="8"/>
      <c r="AB17" s="8"/>
      <c r="AC17" s="9"/>
      <c r="AD17" s="7"/>
      <c r="AE17" s="8"/>
      <c r="AF17" s="8"/>
      <c r="AG17" s="9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</row>
    <row r="18" spans="1:49" ht="19.5" thickBot="1">
      <c r="A18" s="77" t="s">
        <v>37</v>
      </c>
      <c r="B18" s="67">
        <f t="shared" si="1"/>
        <v>2</v>
      </c>
      <c r="C18" s="67">
        <f t="shared" si="2"/>
        <v>6</v>
      </c>
      <c r="D18" s="130">
        <f t="shared" si="3"/>
        <v>9</v>
      </c>
      <c r="E18" s="74"/>
      <c r="F18" s="75"/>
      <c r="G18" s="75"/>
      <c r="H18" s="139"/>
      <c r="I18" s="125"/>
      <c r="J18" s="87"/>
      <c r="K18" s="98" t="s">
        <v>37</v>
      </c>
      <c r="L18" s="70">
        <f t="shared" si="4"/>
        <v>6</v>
      </c>
      <c r="M18" s="70">
        <f t="shared" si="5"/>
        <v>0</v>
      </c>
      <c r="N18" s="134">
        <f t="shared" si="6"/>
        <v>0</v>
      </c>
      <c r="O18" s="90"/>
      <c r="P18" s="91"/>
      <c r="Q18" s="91"/>
      <c r="R18" s="141"/>
      <c r="S18" s="87"/>
      <c r="T18" s="102"/>
      <c r="U18" s="143" t="s">
        <v>37</v>
      </c>
      <c r="V18" s="54"/>
      <c r="W18" s="55">
        <v>1</v>
      </c>
      <c r="X18" s="55">
        <v>1</v>
      </c>
      <c r="Y18" s="122"/>
      <c r="Z18" s="54"/>
      <c r="AA18" s="55"/>
      <c r="AB18" s="55"/>
      <c r="AC18" s="122"/>
      <c r="AD18" s="54"/>
      <c r="AE18" s="55"/>
      <c r="AF18" s="55"/>
      <c r="AG18" s="12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</row>
    <row r="19" spans="1:49">
      <c r="A19" s="16"/>
      <c r="B19" s="84"/>
      <c r="C19" s="84"/>
      <c r="D19" s="16"/>
      <c r="E19" s="16"/>
      <c r="F19" s="16"/>
      <c r="G19" s="16"/>
      <c r="H19" s="16"/>
      <c r="I19" s="16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</row>
    <row r="20" spans="1:49">
      <c r="A20" s="16"/>
      <c r="B20" s="84"/>
      <c r="C20" s="84"/>
      <c r="D20" s="16"/>
      <c r="E20" s="16"/>
      <c r="F20" s="16"/>
      <c r="G20" s="16"/>
      <c r="H20" s="16"/>
      <c r="I20" s="16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102"/>
      <c r="U20" s="102" t="s">
        <v>106</v>
      </c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</row>
    <row r="21" spans="1:49">
      <c r="A21" s="16"/>
      <c r="B21" s="84"/>
      <c r="C21" s="84"/>
      <c r="D21" s="16"/>
      <c r="E21" s="16"/>
      <c r="F21" s="16"/>
      <c r="G21" s="16"/>
      <c r="H21" s="16"/>
      <c r="I21" s="16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102"/>
      <c r="U21" s="102" t="s">
        <v>107</v>
      </c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</row>
    <row r="22" spans="1:49">
      <c r="A22" s="16"/>
      <c r="B22" s="84"/>
      <c r="C22" s="84"/>
      <c r="D22" s="16"/>
      <c r="E22" s="16"/>
      <c r="F22" s="16"/>
      <c r="G22" s="16"/>
      <c r="H22" s="16"/>
      <c r="I22" s="16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</row>
    <row r="23" spans="1:49">
      <c r="A23" s="16"/>
      <c r="B23" s="84"/>
      <c r="C23" s="84"/>
      <c r="D23" s="16"/>
      <c r="E23" s="16"/>
      <c r="F23" s="16"/>
      <c r="G23" s="16"/>
      <c r="H23" s="16"/>
      <c r="I23" s="16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</row>
    <row r="24" spans="1:49">
      <c r="A24" s="16"/>
      <c r="B24" s="84"/>
      <c r="C24" s="84"/>
      <c r="D24" s="16"/>
      <c r="E24" s="16"/>
      <c r="F24" s="16"/>
      <c r="G24" s="16"/>
      <c r="H24" s="16"/>
      <c r="I24" s="16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</row>
    <row r="25" spans="1:49">
      <c r="A25" s="16"/>
      <c r="B25" s="84"/>
      <c r="C25" s="84"/>
      <c r="D25" s="16"/>
      <c r="E25" s="16"/>
      <c r="F25" s="16"/>
      <c r="G25" s="16"/>
      <c r="H25" s="16"/>
      <c r="I25" s="16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</row>
    <row r="26" spans="1:49">
      <c r="A26" s="16"/>
      <c r="B26" s="84"/>
      <c r="C26" s="84"/>
      <c r="D26" s="16"/>
      <c r="E26" s="16"/>
      <c r="F26" s="16"/>
      <c r="G26" s="16"/>
      <c r="H26" s="16"/>
      <c r="I26" s="16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</row>
    <row r="27" spans="1:49">
      <c r="A27" s="16"/>
      <c r="B27" s="84"/>
      <c r="C27" s="84"/>
      <c r="D27" s="16"/>
      <c r="E27" s="16"/>
      <c r="F27" s="16"/>
      <c r="G27" s="16"/>
      <c r="H27" s="16"/>
      <c r="I27" s="16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</row>
    <row r="28" spans="1:49">
      <c r="A28" s="16"/>
      <c r="B28" s="84"/>
      <c r="C28" s="84"/>
      <c r="D28" s="16"/>
      <c r="E28" s="16"/>
      <c r="F28" s="16"/>
      <c r="G28" s="16"/>
      <c r="H28" s="16"/>
      <c r="I28" s="16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</row>
    <row r="29" spans="1:49">
      <c r="A29" s="16"/>
      <c r="B29" s="84"/>
      <c r="C29" s="84"/>
      <c r="D29" s="16"/>
      <c r="E29" s="16"/>
      <c r="F29" s="16"/>
      <c r="G29" s="16"/>
      <c r="H29" s="16"/>
      <c r="I29" s="16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</row>
    <row r="30" spans="1:49">
      <c r="A30" s="16"/>
      <c r="B30" s="84"/>
      <c r="C30" s="84"/>
      <c r="D30" s="16"/>
      <c r="E30" s="16"/>
      <c r="F30" s="16"/>
      <c r="G30" s="16"/>
      <c r="H30" s="16"/>
      <c r="I30" s="16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</row>
    <row r="31" spans="1:49">
      <c r="A31" s="16"/>
      <c r="B31" s="84"/>
      <c r="C31" s="84"/>
      <c r="D31" s="16"/>
      <c r="E31" s="16"/>
      <c r="F31" s="16"/>
      <c r="G31" s="16"/>
      <c r="H31" s="16"/>
      <c r="I31" s="16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</row>
    <row r="32" spans="1:49">
      <c r="A32" s="16"/>
      <c r="B32" s="84"/>
      <c r="C32" s="84"/>
      <c r="D32" s="16"/>
      <c r="E32" s="16"/>
      <c r="F32" s="16"/>
      <c r="G32" s="16"/>
      <c r="H32" s="16"/>
      <c r="I32" s="16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</row>
    <row r="33" spans="1:49">
      <c r="A33" s="16"/>
      <c r="B33" s="84"/>
      <c r="C33" s="84"/>
      <c r="D33" s="16"/>
      <c r="E33" s="16"/>
      <c r="F33" s="16"/>
      <c r="G33" s="16"/>
      <c r="H33" s="16"/>
      <c r="I33" s="16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</row>
    <row r="34" spans="1:49">
      <c r="A34" s="16"/>
      <c r="B34" s="84"/>
      <c r="C34" s="84"/>
      <c r="D34" s="16"/>
      <c r="E34" s="16"/>
      <c r="F34" s="16"/>
      <c r="G34" s="16"/>
      <c r="H34" s="16"/>
      <c r="I34" s="16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</row>
    <row r="35" spans="1:49">
      <c r="A35" s="16"/>
      <c r="B35" s="84"/>
      <c r="C35" s="84"/>
      <c r="D35" s="16"/>
      <c r="E35" s="16"/>
      <c r="F35" s="16"/>
      <c r="G35" s="16"/>
      <c r="H35" s="16"/>
      <c r="I35" s="16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</row>
    <row r="36" spans="1:49">
      <c r="A36" s="16"/>
      <c r="B36" s="84"/>
      <c r="C36" s="84"/>
      <c r="D36" s="16"/>
      <c r="E36" s="16"/>
      <c r="F36" s="16"/>
      <c r="G36" s="16"/>
      <c r="H36" s="16"/>
      <c r="I36" s="16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</row>
    <row r="37" spans="1:49">
      <c r="A37" s="16"/>
      <c r="B37" s="84"/>
      <c r="C37" s="84"/>
      <c r="D37" s="16"/>
      <c r="E37" s="16"/>
      <c r="F37" s="16"/>
      <c r="G37" s="16"/>
      <c r="H37" s="16"/>
      <c r="I37" s="16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</row>
    <row r="38" spans="1:49">
      <c r="A38" s="16"/>
      <c r="B38" s="84"/>
      <c r="C38" s="84"/>
      <c r="D38" s="16"/>
      <c r="E38" s="16"/>
      <c r="F38" s="16"/>
      <c r="G38" s="16"/>
      <c r="H38" s="16"/>
      <c r="I38" s="16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</row>
    <row r="39" spans="1:49">
      <c r="A39" s="16"/>
      <c r="B39" s="84"/>
      <c r="C39" s="84"/>
      <c r="D39" s="16"/>
      <c r="E39" s="16"/>
      <c r="F39" s="16"/>
      <c r="G39" s="16"/>
      <c r="H39" s="16"/>
      <c r="I39" s="16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</row>
    <row r="40" spans="1:49">
      <c r="A40" s="16"/>
      <c r="B40" s="84"/>
      <c r="C40" s="84"/>
      <c r="D40" s="16"/>
      <c r="E40" s="16"/>
      <c r="F40" s="16"/>
      <c r="G40" s="16"/>
      <c r="H40" s="16"/>
      <c r="I40" s="16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</row>
    <row r="41" spans="1:49">
      <c r="A41" s="16"/>
      <c r="B41" s="84"/>
      <c r="C41" s="84"/>
      <c r="D41" s="16"/>
      <c r="E41" s="16"/>
      <c r="F41" s="16"/>
      <c r="G41" s="16"/>
      <c r="H41" s="16"/>
      <c r="I41" s="16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</row>
    <row r="42" spans="1:49">
      <c r="A42" s="16"/>
      <c r="B42" s="84"/>
      <c r="C42" s="84"/>
      <c r="D42" s="16"/>
      <c r="E42" s="16"/>
      <c r="F42" s="16"/>
      <c r="G42" s="16"/>
      <c r="H42" s="16"/>
      <c r="I42" s="16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</row>
    <row r="43" spans="1:49">
      <c r="A43" s="16"/>
      <c r="B43" s="84"/>
      <c r="C43" s="84"/>
      <c r="D43" s="16"/>
      <c r="E43" s="16"/>
      <c r="F43" s="16"/>
      <c r="G43" s="16"/>
      <c r="H43" s="16"/>
      <c r="I43" s="16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</row>
    <row r="44" spans="1:49">
      <c r="A44" s="16"/>
      <c r="B44" s="84"/>
      <c r="C44" s="84"/>
      <c r="D44" s="16"/>
      <c r="E44" s="16"/>
      <c r="F44" s="16"/>
      <c r="G44" s="16"/>
      <c r="H44" s="16"/>
      <c r="I44" s="16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</row>
    <row r="45" spans="1:49">
      <c r="A45" s="16"/>
      <c r="B45" s="84"/>
      <c r="C45" s="84"/>
      <c r="D45" s="16"/>
      <c r="E45" s="16"/>
      <c r="F45" s="16"/>
      <c r="G45" s="16"/>
      <c r="H45" s="16"/>
      <c r="I45" s="16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</row>
    <row r="46" spans="1:49">
      <c r="A46" s="16"/>
      <c r="B46" s="84"/>
      <c r="C46" s="84"/>
      <c r="D46" s="16"/>
      <c r="E46" s="16"/>
      <c r="F46" s="16"/>
      <c r="G46" s="16"/>
      <c r="H46" s="16"/>
      <c r="I46" s="1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</row>
    <row r="47" spans="1:49">
      <c r="A47" s="16"/>
      <c r="B47" s="84"/>
      <c r="C47" s="84"/>
      <c r="D47" s="16"/>
      <c r="E47" s="16"/>
      <c r="F47" s="16"/>
      <c r="G47" s="16"/>
      <c r="H47" s="16"/>
      <c r="I47" s="1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</row>
    <row r="48" spans="1:49">
      <c r="A48" s="16"/>
      <c r="B48" s="84"/>
      <c r="C48" s="84"/>
      <c r="D48" s="16"/>
      <c r="E48" s="16"/>
      <c r="F48" s="16"/>
      <c r="G48" s="16"/>
      <c r="H48" s="16"/>
      <c r="I48" s="16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</row>
    <row r="49" spans="1:49">
      <c r="A49" s="16"/>
      <c r="B49" s="84"/>
      <c r="C49" s="84"/>
      <c r="D49" s="16"/>
      <c r="E49" s="16"/>
      <c r="F49" s="16"/>
      <c r="G49" s="16"/>
      <c r="H49" s="16"/>
      <c r="I49" s="16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</row>
    <row r="50" spans="1:49">
      <c r="A50" s="16"/>
      <c r="B50" s="84"/>
      <c r="C50" s="84"/>
      <c r="D50" s="16"/>
      <c r="E50" s="16"/>
      <c r="F50" s="16"/>
      <c r="G50" s="16"/>
      <c r="H50" s="16"/>
      <c r="I50" s="16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</row>
    <row r="51" spans="1:49">
      <c r="A51" s="16"/>
      <c r="B51" s="84"/>
      <c r="C51" s="84"/>
      <c r="D51" s="16"/>
      <c r="E51" s="16"/>
      <c r="F51" s="16"/>
      <c r="G51" s="16"/>
      <c r="H51" s="16"/>
      <c r="I51" s="16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</row>
    <row r="52" spans="1:49">
      <c r="A52" s="16"/>
      <c r="B52" s="84"/>
      <c r="C52" s="84"/>
      <c r="D52" s="16"/>
      <c r="E52" s="16"/>
      <c r="F52" s="16"/>
      <c r="G52" s="16"/>
      <c r="H52" s="16"/>
      <c r="I52" s="16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</row>
    <row r="53" spans="1:49">
      <c r="A53" s="16"/>
      <c r="B53" s="84"/>
      <c r="C53" s="84"/>
      <c r="D53" s="16"/>
      <c r="E53" s="16"/>
      <c r="F53" s="16"/>
      <c r="G53" s="16"/>
      <c r="H53" s="16"/>
      <c r="I53" s="16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</row>
    <row r="54" spans="1:49">
      <c r="A54" s="16"/>
      <c r="B54" s="84"/>
      <c r="C54" s="84"/>
      <c r="D54" s="16"/>
      <c r="E54" s="16"/>
      <c r="F54" s="16"/>
      <c r="G54" s="16"/>
      <c r="H54" s="16"/>
      <c r="I54" s="16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</row>
    <row r="55" spans="1:49">
      <c r="A55" s="16"/>
      <c r="B55" s="84"/>
      <c r="C55" s="84"/>
      <c r="D55" s="16"/>
      <c r="E55" s="16"/>
      <c r="F55" s="16"/>
      <c r="G55" s="16"/>
      <c r="H55" s="16"/>
      <c r="I55" s="16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</row>
    <row r="56" spans="1:49">
      <c r="A56" s="16"/>
      <c r="B56" s="84"/>
      <c r="C56" s="84"/>
      <c r="D56" s="16"/>
      <c r="E56" s="16"/>
      <c r="F56" s="16"/>
      <c r="G56" s="16"/>
      <c r="H56" s="16"/>
      <c r="I56" s="16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</row>
    <row r="57" spans="1:49">
      <c r="A57" s="16"/>
      <c r="B57" s="84"/>
      <c r="C57" s="84"/>
      <c r="D57" s="16"/>
      <c r="E57" s="16"/>
      <c r="F57" s="16"/>
      <c r="G57" s="16"/>
      <c r="H57" s="16"/>
      <c r="I57" s="16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</row>
    <row r="58" spans="1:49">
      <c r="A58" s="16"/>
      <c r="B58" s="84"/>
      <c r="C58" s="84"/>
      <c r="D58" s="16"/>
      <c r="E58" s="16"/>
      <c r="F58" s="16"/>
      <c r="G58" s="16"/>
      <c r="H58" s="16"/>
      <c r="I58" s="16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</row>
    <row r="59" spans="1:49">
      <c r="A59" s="16"/>
      <c r="B59" s="84"/>
      <c r="C59" s="84"/>
      <c r="D59" s="16"/>
      <c r="E59" s="16"/>
      <c r="F59" s="16"/>
      <c r="G59" s="16"/>
      <c r="H59" s="16"/>
      <c r="I59" s="16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</row>
    <row r="60" spans="1:49">
      <c r="A60" s="16"/>
      <c r="B60" s="84"/>
      <c r="C60" s="84"/>
      <c r="D60" s="16"/>
      <c r="E60" s="16"/>
      <c r="F60" s="16"/>
      <c r="G60" s="16"/>
      <c r="H60" s="16"/>
      <c r="I60" s="16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</row>
    <row r="61" spans="1:49">
      <c r="A61" s="16"/>
      <c r="B61" s="84"/>
      <c r="C61" s="84"/>
      <c r="D61" s="16"/>
      <c r="E61" s="16"/>
      <c r="F61" s="16"/>
      <c r="G61" s="16"/>
      <c r="H61" s="16"/>
      <c r="I61" s="16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</row>
    <row r="62" spans="1:49">
      <c r="A62" s="16"/>
      <c r="B62" s="84"/>
      <c r="C62" s="84"/>
      <c r="D62" s="16"/>
      <c r="E62" s="16"/>
      <c r="F62" s="16"/>
      <c r="G62" s="16"/>
      <c r="H62" s="16"/>
      <c r="I62" s="16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</row>
    <row r="63" spans="1:49">
      <c r="A63" s="16"/>
      <c r="B63" s="84"/>
      <c r="C63" s="84"/>
      <c r="D63" s="16"/>
      <c r="E63" s="16"/>
      <c r="F63" s="16"/>
      <c r="G63" s="16"/>
      <c r="H63" s="16"/>
      <c r="I63" s="16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</row>
    <row r="64" spans="1:49">
      <c r="A64" s="16"/>
      <c r="B64" s="84"/>
      <c r="C64" s="84"/>
      <c r="D64" s="16"/>
      <c r="E64" s="16"/>
      <c r="F64" s="16"/>
      <c r="G64" s="16"/>
      <c r="H64" s="16"/>
      <c r="I64" s="16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</row>
    <row r="65" spans="1:49">
      <c r="A65" s="16"/>
      <c r="B65" s="84"/>
      <c r="C65" s="84"/>
      <c r="D65" s="16"/>
      <c r="E65" s="16"/>
      <c r="F65" s="16"/>
      <c r="G65" s="16"/>
      <c r="H65" s="16"/>
      <c r="I65" s="16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</row>
    <row r="66" spans="1:49">
      <c r="A66" s="16"/>
      <c r="B66" s="84"/>
      <c r="C66" s="84"/>
      <c r="D66" s="16"/>
      <c r="E66" s="16"/>
      <c r="F66" s="16"/>
      <c r="G66" s="16"/>
      <c r="H66" s="16"/>
      <c r="I66" s="16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</row>
    <row r="67" spans="1:49">
      <c r="A67" s="16"/>
      <c r="B67" s="84"/>
      <c r="C67" s="84"/>
      <c r="D67" s="16"/>
      <c r="E67" s="16"/>
      <c r="F67" s="16"/>
      <c r="G67" s="16"/>
      <c r="H67" s="16"/>
      <c r="I67" s="16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</row>
    <row r="68" spans="1:49">
      <c r="A68" s="16"/>
      <c r="B68" s="84"/>
      <c r="C68" s="84"/>
      <c r="D68" s="16"/>
      <c r="E68" s="16"/>
      <c r="F68" s="16"/>
      <c r="G68" s="16"/>
      <c r="H68" s="16"/>
      <c r="I68" s="16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</row>
    <row r="69" spans="1:49">
      <c r="A69" s="16"/>
      <c r="B69" s="84"/>
      <c r="C69" s="84"/>
      <c r="D69" s="16"/>
      <c r="E69" s="16"/>
      <c r="F69" s="16"/>
      <c r="G69" s="16"/>
      <c r="H69" s="16"/>
      <c r="I69" s="16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</row>
    <row r="70" spans="1:49">
      <c r="A70" s="16"/>
      <c r="B70" s="84"/>
      <c r="C70" s="84"/>
      <c r="D70" s="16"/>
      <c r="E70" s="16"/>
      <c r="F70" s="16"/>
      <c r="G70" s="16"/>
      <c r="H70" s="16"/>
      <c r="I70" s="16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</row>
    <row r="71" spans="1:49">
      <c r="A71" s="16"/>
      <c r="B71" s="84"/>
      <c r="C71" s="84"/>
      <c r="D71" s="16"/>
      <c r="E71" s="16"/>
      <c r="F71" s="16"/>
      <c r="G71" s="16"/>
      <c r="H71" s="16"/>
      <c r="I71" s="16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</row>
    <row r="72" spans="1:49">
      <c r="A72" s="16"/>
      <c r="B72" s="84"/>
      <c r="C72" s="84"/>
      <c r="D72" s="16"/>
      <c r="E72" s="16"/>
      <c r="F72" s="16"/>
      <c r="G72" s="16"/>
      <c r="H72" s="16"/>
      <c r="I72" s="16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</row>
    <row r="73" spans="1:49">
      <c r="A73" s="16"/>
      <c r="B73" s="84"/>
      <c r="C73" s="84"/>
      <c r="D73" s="16"/>
      <c r="E73" s="16"/>
      <c r="F73" s="16"/>
      <c r="G73" s="16"/>
      <c r="H73" s="16"/>
      <c r="I73" s="16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</row>
    <row r="74" spans="1:49">
      <c r="A74" s="16"/>
      <c r="B74" s="84"/>
      <c r="C74" s="84"/>
      <c r="D74" s="16"/>
      <c r="E74" s="16"/>
      <c r="F74" s="16"/>
      <c r="G74" s="16"/>
      <c r="H74" s="16"/>
      <c r="I74" s="16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</row>
    <row r="75" spans="1:49">
      <c r="A75" s="16"/>
      <c r="B75" s="84"/>
      <c r="C75" s="84"/>
      <c r="D75" s="16"/>
      <c r="E75" s="16"/>
      <c r="F75" s="16"/>
      <c r="G75" s="16"/>
      <c r="H75" s="16"/>
      <c r="I75" s="16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</row>
  </sheetData>
  <mergeCells count="12">
    <mergeCell ref="A1:G1"/>
    <mergeCell ref="K1:P1"/>
    <mergeCell ref="V2:Y2"/>
    <mergeCell ref="Z2:AC2"/>
    <mergeCell ref="AD2:AG2"/>
    <mergeCell ref="M3:M4"/>
    <mergeCell ref="U3:U4"/>
    <mergeCell ref="A3:A4"/>
    <mergeCell ref="B3:B4"/>
    <mergeCell ref="C3:C4"/>
    <mergeCell ref="K3:K4"/>
    <mergeCell ref="L3:L4"/>
  </mergeCells>
  <conditionalFormatting sqref="E4:H4">
    <cfRule type="cellIs" dxfId="43" priority="21" operator="greaterThan">
      <formula>1</formula>
    </cfRule>
    <cfRule type="cellIs" dxfId="42" priority="22" operator="equal">
      <formula>1</formula>
    </cfRule>
    <cfRule type="cellIs" dxfId="41" priority="23" operator="equal">
      <formula>0</formula>
    </cfRule>
  </conditionalFormatting>
  <conditionalFormatting sqref="O4:R4">
    <cfRule type="cellIs" dxfId="40" priority="18" operator="greaterThan">
      <formula>1</formula>
    </cfRule>
    <cfRule type="cellIs" dxfId="39" priority="19" operator="equal">
      <formula>1</formula>
    </cfRule>
    <cfRule type="cellIs" dxfId="38" priority="20" operator="equal">
      <formula>0</formula>
    </cfRule>
  </conditionalFormatting>
  <conditionalFormatting sqref="B5:B18">
    <cfRule type="cellIs" dxfId="37" priority="14" operator="equal">
      <formula>4</formula>
    </cfRule>
    <cfRule type="cellIs" dxfId="36" priority="15" operator="equal">
      <formula>3</formula>
    </cfRule>
    <cfRule type="cellIs" dxfId="35" priority="16" operator="equal">
      <formula>2</formula>
    </cfRule>
    <cfRule type="cellIs" dxfId="34" priority="17" operator="equal">
      <formula>1</formula>
    </cfRule>
  </conditionalFormatting>
  <conditionalFormatting sqref="L5:L18">
    <cfRule type="cellIs" dxfId="33" priority="10" operator="equal">
      <formula>4</formula>
    </cfRule>
    <cfRule type="cellIs" dxfId="32" priority="11" operator="equal">
      <formula>3</formula>
    </cfRule>
    <cfRule type="cellIs" dxfId="31" priority="12" operator="equal">
      <formula>2</formula>
    </cfRule>
    <cfRule type="cellIs" dxfId="30" priority="13" operator="equal">
      <formula>1</formula>
    </cfRule>
  </conditionalFormatting>
  <conditionalFormatting sqref="V4:Y4">
    <cfRule type="cellIs" dxfId="29" priority="7" operator="greaterThan">
      <formula>1</formula>
    </cfRule>
    <cfRule type="cellIs" dxfId="28" priority="8" operator="equal">
      <formula>1</formula>
    </cfRule>
    <cfRule type="cellIs" dxfId="27" priority="9" operator="equal">
      <formula>0</formula>
    </cfRule>
  </conditionalFormatting>
  <conditionalFormatting sqref="Z4:AC4">
    <cfRule type="cellIs" dxfId="26" priority="4" operator="greaterThan">
      <formula>1</formula>
    </cfRule>
    <cfRule type="cellIs" dxfId="25" priority="5" operator="equal">
      <formula>1</formula>
    </cfRule>
    <cfRule type="cellIs" dxfId="24" priority="6" operator="equal">
      <formula>0</formula>
    </cfRule>
  </conditionalFormatting>
  <conditionalFormatting sqref="AD4:AG4">
    <cfRule type="cellIs" dxfId="23" priority="1" operator="greaterThan">
      <formula>1</formula>
    </cfRule>
    <cfRule type="cellIs" dxfId="22" priority="2" operator="equal">
      <formula>1</formula>
    </cfRule>
    <cfRule type="cellIs" dxfId="21" priority="3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BP52"/>
  <sheetViews>
    <sheetView workbookViewId="0">
      <selection activeCell="M6" sqref="M6"/>
    </sheetView>
  </sheetViews>
  <sheetFormatPr baseColWidth="10" defaultColWidth="7.85546875" defaultRowHeight="15"/>
  <cols>
    <col min="1" max="1" width="15.7109375" style="1" bestFit="1" customWidth="1"/>
    <col min="2" max="2" width="8.85546875" style="2" bestFit="1" customWidth="1"/>
    <col min="3" max="3" width="12" style="2" customWidth="1"/>
    <col min="4" max="4" width="9.7109375" style="1" customWidth="1"/>
    <col min="5" max="6" width="6.28515625" style="1" customWidth="1"/>
    <col min="7" max="7" width="6" style="1" customWidth="1"/>
    <col min="8" max="8" width="5.7109375" style="1" customWidth="1"/>
    <col min="9" max="67" width="7.85546875" style="1"/>
    <col min="68" max="68" width="7.85546875" style="10"/>
    <col min="69" max="16384" width="7.85546875" style="1"/>
  </cols>
  <sheetData>
    <row r="1" spans="1:38" ht="18.75">
      <c r="A1" s="266" t="s">
        <v>12</v>
      </c>
      <c r="B1" s="266"/>
      <c r="C1" s="266"/>
      <c r="D1" s="124"/>
      <c r="E1" s="124"/>
      <c r="F1" s="12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ht="12" customHeight="1" thickBot="1">
      <c r="A2" s="17"/>
      <c r="B2" s="42"/>
      <c r="C2" s="42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38" ht="27" customHeight="1" thickBot="1">
      <c r="A3" s="343" t="s">
        <v>25</v>
      </c>
      <c r="B3" s="343" t="s">
        <v>39</v>
      </c>
      <c r="C3" s="345" t="s">
        <v>41</v>
      </c>
      <c r="D3" s="345" t="s">
        <v>51</v>
      </c>
      <c r="E3" s="43" t="s">
        <v>43</v>
      </c>
      <c r="F3" s="43" t="s">
        <v>44</v>
      </c>
      <c r="G3" s="43" t="s">
        <v>45</v>
      </c>
      <c r="H3" s="44" t="s">
        <v>81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38" ht="15.75" thickBot="1">
      <c r="A4" s="344"/>
      <c r="B4" s="344"/>
      <c r="C4" s="346"/>
      <c r="D4" s="346">
        <f>SUM(D5:D18)</f>
        <v>20</v>
      </c>
      <c r="E4" s="13">
        <f>SUM(E5:E18)</f>
        <v>1</v>
      </c>
      <c r="F4" s="14">
        <f>SUM(F5:F18)</f>
        <v>1</v>
      </c>
      <c r="G4" s="14">
        <f>SUM(G5:G18)</f>
        <v>1</v>
      </c>
      <c r="H4" s="15">
        <f>SUM(H5:H18)</f>
        <v>1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t="19.5" thickBot="1">
      <c r="A5" s="64" t="s">
        <v>26</v>
      </c>
      <c r="B5" s="152">
        <f>IF($D$4&gt;0,RANK($D5,$D$5:$D$18,),"")</f>
        <v>5</v>
      </c>
      <c r="C5" s="151">
        <f>(IF(D5&gt;0,1,0))*((IF(B5=1,10,0))+(IF(B5=2,6,0))+(IF(B5=3,3,0))+(IF(B5=4,1,0)))</f>
        <v>0</v>
      </c>
      <c r="D5" s="6">
        <f>SUM((E5)*10+(F5)*6+(G5)*3+(H5)*1)</f>
        <v>0</v>
      </c>
      <c r="E5" s="7"/>
      <c r="F5" s="8"/>
      <c r="G5" s="8"/>
      <c r="H5" s="9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ht="19.5" thickBot="1">
      <c r="A6" s="65" t="s">
        <v>27</v>
      </c>
      <c r="B6" s="45">
        <f t="shared" ref="B6:B18" si="0">IF($D$4&gt;0,RANK($D6,$D$5:$D$18,),"")</f>
        <v>5</v>
      </c>
      <c r="C6" s="45">
        <f t="shared" ref="C6:C18" si="1">(IF(D6&gt;0,1,0))*((IF(B6=1,10,0))+(IF(B6=2,6,0))+(IF(B6=3,3,0))+(IF(B6=4,1,0)))</f>
        <v>0</v>
      </c>
      <c r="D6" s="46">
        <f t="shared" ref="D6:D18" si="2">SUM((E6)*10+(F6)*6+(G6)*3+(H6)*1)</f>
        <v>0</v>
      </c>
      <c r="E6" s="47"/>
      <c r="F6" s="48"/>
      <c r="G6" s="48"/>
      <c r="H6" s="49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19.5" thickBot="1">
      <c r="A7" s="64" t="s">
        <v>28</v>
      </c>
      <c r="B7" s="152">
        <f t="shared" si="0"/>
        <v>5</v>
      </c>
      <c r="C7" s="151">
        <f t="shared" si="1"/>
        <v>0</v>
      </c>
      <c r="D7" s="6">
        <f t="shared" si="2"/>
        <v>0</v>
      </c>
      <c r="E7" s="7"/>
      <c r="F7" s="8"/>
      <c r="G7" s="8"/>
      <c r="H7" s="9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t="19.5" thickBot="1">
      <c r="A8" s="93" t="s">
        <v>29</v>
      </c>
      <c r="B8" s="45">
        <f t="shared" si="0"/>
        <v>2</v>
      </c>
      <c r="C8" s="45">
        <f t="shared" si="1"/>
        <v>6</v>
      </c>
      <c r="D8" s="46">
        <f t="shared" si="2"/>
        <v>6</v>
      </c>
      <c r="E8" s="47"/>
      <c r="F8" s="48">
        <v>1</v>
      </c>
      <c r="G8" s="48"/>
      <c r="H8" s="49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t="19.5" thickBot="1">
      <c r="A9" s="64" t="s">
        <v>30</v>
      </c>
      <c r="B9" s="152">
        <f t="shared" si="0"/>
        <v>5</v>
      </c>
      <c r="C9" s="151">
        <f t="shared" si="1"/>
        <v>0</v>
      </c>
      <c r="D9" s="6">
        <f t="shared" si="2"/>
        <v>0</v>
      </c>
      <c r="E9" s="7"/>
      <c r="F9" s="8"/>
      <c r="G9" s="8"/>
      <c r="H9" s="9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ht="19.5" thickBot="1">
      <c r="A10" s="93" t="s">
        <v>31</v>
      </c>
      <c r="B10" s="45">
        <f t="shared" si="0"/>
        <v>5</v>
      </c>
      <c r="C10" s="45">
        <f t="shared" si="1"/>
        <v>0</v>
      </c>
      <c r="D10" s="46">
        <f t="shared" si="2"/>
        <v>0</v>
      </c>
      <c r="E10" s="47"/>
      <c r="F10" s="48"/>
      <c r="G10" s="48"/>
      <c r="H10" s="49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ht="19.5" thickBot="1">
      <c r="A11" s="64" t="s">
        <v>32</v>
      </c>
      <c r="B11" s="152">
        <f t="shared" si="0"/>
        <v>5</v>
      </c>
      <c r="C11" s="151">
        <f t="shared" si="1"/>
        <v>0</v>
      </c>
      <c r="D11" s="6">
        <f t="shared" si="2"/>
        <v>0</v>
      </c>
      <c r="E11" s="7"/>
      <c r="F11" s="8"/>
      <c r="G11" s="8"/>
      <c r="H11" s="9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ht="19.5" thickBot="1">
      <c r="A12" s="93" t="s">
        <v>33</v>
      </c>
      <c r="B12" s="45">
        <f t="shared" si="0"/>
        <v>1</v>
      </c>
      <c r="C12" s="45">
        <f t="shared" si="1"/>
        <v>10</v>
      </c>
      <c r="D12" s="46">
        <f t="shared" si="2"/>
        <v>11.5</v>
      </c>
      <c r="E12" s="47">
        <v>1</v>
      </c>
      <c r="F12" s="48"/>
      <c r="G12" s="48">
        <v>0.5</v>
      </c>
      <c r="H12" s="49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ht="19.5" thickBot="1">
      <c r="A13" s="64" t="s">
        <v>35</v>
      </c>
      <c r="B13" s="152">
        <f t="shared" si="0"/>
        <v>3</v>
      </c>
      <c r="C13" s="151">
        <f t="shared" si="1"/>
        <v>3</v>
      </c>
      <c r="D13" s="6">
        <f t="shared" si="2"/>
        <v>1.5</v>
      </c>
      <c r="E13" s="7"/>
      <c r="F13" s="8"/>
      <c r="G13" s="8">
        <v>0.5</v>
      </c>
      <c r="H13" s="9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ht="19.5" thickBot="1">
      <c r="A14" s="93" t="s">
        <v>34</v>
      </c>
      <c r="B14" s="45">
        <f t="shared" si="0"/>
        <v>5</v>
      </c>
      <c r="C14" s="45">
        <f t="shared" si="1"/>
        <v>0</v>
      </c>
      <c r="D14" s="46">
        <f t="shared" si="2"/>
        <v>0</v>
      </c>
      <c r="E14" s="47"/>
      <c r="F14" s="48"/>
      <c r="G14" s="48"/>
      <c r="H14" s="49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ht="19.5" thickBot="1">
      <c r="A15" s="64" t="s">
        <v>40</v>
      </c>
      <c r="B15" s="152">
        <f t="shared" si="0"/>
        <v>5</v>
      </c>
      <c r="C15" s="151">
        <f t="shared" si="1"/>
        <v>0</v>
      </c>
      <c r="D15" s="6">
        <f t="shared" si="2"/>
        <v>0</v>
      </c>
      <c r="E15" s="7"/>
      <c r="F15" s="8"/>
      <c r="G15" s="8"/>
      <c r="H15" s="9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ht="19.5" thickBot="1">
      <c r="A16" s="93" t="s">
        <v>38</v>
      </c>
      <c r="B16" s="45">
        <f t="shared" si="0"/>
        <v>4</v>
      </c>
      <c r="C16" s="45">
        <f t="shared" si="1"/>
        <v>1</v>
      </c>
      <c r="D16" s="46">
        <f t="shared" si="2"/>
        <v>1</v>
      </c>
      <c r="E16" s="47"/>
      <c r="F16" s="48"/>
      <c r="G16" s="48"/>
      <c r="H16" s="49">
        <v>1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ht="19.5" thickBot="1">
      <c r="A17" s="64" t="s">
        <v>36</v>
      </c>
      <c r="B17" s="152">
        <f t="shared" si="0"/>
        <v>5</v>
      </c>
      <c r="C17" s="151">
        <f t="shared" si="1"/>
        <v>0</v>
      </c>
      <c r="D17" s="6">
        <f t="shared" si="2"/>
        <v>0</v>
      </c>
      <c r="E17" s="7"/>
      <c r="F17" s="8"/>
      <c r="G17" s="8"/>
      <c r="H17" s="9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ht="19.5" thickBot="1">
      <c r="A18" s="143" t="s">
        <v>37</v>
      </c>
      <c r="B18" s="45">
        <f t="shared" si="0"/>
        <v>5</v>
      </c>
      <c r="C18" s="45">
        <f t="shared" si="1"/>
        <v>0</v>
      </c>
      <c r="D18" s="121">
        <f t="shared" si="2"/>
        <v>0</v>
      </c>
      <c r="E18" s="54"/>
      <c r="F18" s="55"/>
      <c r="G18" s="55"/>
      <c r="H18" s="122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>
      <c r="A19" s="17"/>
      <c r="B19" s="42"/>
      <c r="C19" s="4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>
      <c r="A20" s="17"/>
      <c r="B20" s="42"/>
      <c r="C20" s="4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>
      <c r="A21" s="17"/>
      <c r="B21" s="42"/>
      <c r="C21" s="4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>
      <c r="A22" s="17"/>
      <c r="B22" s="42"/>
      <c r="C22" s="4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>
      <c r="A23" s="17"/>
      <c r="B23" s="42"/>
      <c r="C23" s="4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>
      <c r="A24" s="17"/>
      <c r="B24" s="42"/>
      <c r="C24" s="4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>
      <c r="A25" s="17"/>
      <c r="B25" s="42"/>
      <c r="C25" s="4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>
      <c r="A26" s="17"/>
      <c r="B26" s="42"/>
      <c r="C26" s="4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>
      <c r="A27" s="17"/>
      <c r="B27" s="42"/>
      <c r="C27" s="4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>
      <c r="A28" s="17"/>
      <c r="B28" s="42"/>
      <c r="C28" s="4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>
      <c r="A29" s="17"/>
      <c r="B29" s="42"/>
      <c r="C29" s="4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>
      <c r="A30" s="17"/>
      <c r="B30" s="42"/>
      <c r="C30" s="4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>
      <c r="A31" s="17"/>
      <c r="B31" s="42"/>
      <c r="C31" s="4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>
      <c r="A32" s="17"/>
      <c r="B32" s="42"/>
      <c r="C32" s="4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>
      <c r="A33" s="17"/>
      <c r="B33" s="42"/>
      <c r="C33" s="4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>
      <c r="A34" s="17"/>
      <c r="B34" s="42"/>
      <c r="C34" s="42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>
      <c r="A35" s="17"/>
      <c r="B35" s="42"/>
      <c r="C35" s="4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>
      <c r="A36" s="17"/>
      <c r="B36" s="42"/>
      <c r="C36" s="42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>
      <c r="A37" s="17"/>
      <c r="B37" s="42"/>
      <c r="C37" s="42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>
      <c r="A38" s="17"/>
      <c r="B38" s="42"/>
      <c r="C38" s="4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>
      <c r="A39" s="17"/>
      <c r="B39" s="42"/>
      <c r="C39" s="4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1:38">
      <c r="A40" s="17"/>
      <c r="B40" s="42"/>
      <c r="C40" s="4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spans="1:38">
      <c r="A41" s="17"/>
      <c r="B41" s="42"/>
      <c r="C41" s="4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>
      <c r="A42" s="17"/>
      <c r="B42" s="42"/>
      <c r="C42" s="4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1:38">
      <c r="A43" s="17"/>
      <c r="B43" s="42"/>
      <c r="C43" s="4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38">
      <c r="A44" s="17"/>
      <c r="B44" s="42"/>
      <c r="C44" s="4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>
      <c r="A45" s="17"/>
      <c r="B45" s="42"/>
      <c r="C45" s="4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>
      <c r="A46" s="17"/>
      <c r="B46" s="42"/>
      <c r="C46" s="4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  <row r="47" spans="1:38">
      <c r="A47" s="17"/>
      <c r="B47" s="42"/>
      <c r="C47" s="4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</row>
    <row r="48" spans="1:38">
      <c r="A48" s="17"/>
      <c r="B48" s="42"/>
      <c r="C48" s="4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38">
      <c r="A49" s="17"/>
      <c r="B49" s="42"/>
      <c r="C49" s="42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1:38">
      <c r="A50" s="17"/>
      <c r="B50" s="42"/>
      <c r="C50" s="4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>
      <c r="A51" s="17"/>
      <c r="B51" s="42"/>
      <c r="C51" s="4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>
      <c r="A52" s="17"/>
      <c r="B52" s="42"/>
      <c r="C52" s="4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</sheetData>
  <mergeCells count="5">
    <mergeCell ref="A1:C1"/>
    <mergeCell ref="A3:A4"/>
    <mergeCell ref="B3:B4"/>
    <mergeCell ref="C3:C4"/>
    <mergeCell ref="D3:D4"/>
  </mergeCells>
  <conditionalFormatting sqref="E4:H4">
    <cfRule type="cellIs" dxfId="20" priority="5" operator="greaterThan">
      <formula>1</formula>
    </cfRule>
    <cfRule type="cellIs" dxfId="19" priority="6" operator="equal">
      <formula>1</formula>
    </cfRule>
    <cfRule type="cellIs" dxfId="18" priority="7" operator="equal">
      <formula>0</formula>
    </cfRule>
  </conditionalFormatting>
  <conditionalFormatting sqref="B5:B18">
    <cfRule type="cellIs" dxfId="17" priority="1" operator="equal">
      <formula>4</formula>
    </cfRule>
    <cfRule type="cellIs" dxfId="16" priority="2" operator="equal">
      <formula>3</formula>
    </cfRule>
    <cfRule type="cellIs" dxfId="15" priority="3" operator="equal">
      <formula>2</formula>
    </cfRule>
    <cfRule type="cellIs" dxfId="14" priority="4" operator="equal">
      <formula>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1" tint="0.14999847407452621"/>
  </sheetPr>
  <dimension ref="A1:BQ39"/>
  <sheetViews>
    <sheetView workbookViewId="0">
      <selection activeCell="I17" sqref="I17"/>
    </sheetView>
  </sheetViews>
  <sheetFormatPr baseColWidth="10" defaultRowHeight="15"/>
  <cols>
    <col min="1" max="1" width="15.7109375" style="1" bestFit="1" customWidth="1"/>
    <col min="2" max="2" width="9.28515625" style="2" customWidth="1"/>
    <col min="3" max="3" width="12.140625" style="2" customWidth="1"/>
    <col min="4" max="4" width="10.7109375" style="1" customWidth="1"/>
    <col min="5" max="8" width="6.7109375" style="1" customWidth="1"/>
    <col min="9" max="9" width="7.42578125" style="1" customWidth="1"/>
    <col min="10" max="10" width="4.85546875" style="1" customWidth="1"/>
    <col min="11" max="11" width="15.7109375" style="1" bestFit="1" customWidth="1"/>
    <col min="12" max="12" width="8.85546875" style="1" bestFit="1" customWidth="1"/>
    <col min="13" max="13" width="12.5703125" style="1" customWidth="1"/>
    <col min="14" max="14" width="10.42578125" style="1" customWidth="1"/>
    <col min="15" max="18" width="6.7109375" style="1" customWidth="1"/>
    <col min="19" max="19" width="7.7109375" style="1" bestFit="1" customWidth="1"/>
    <col min="20" max="20" width="4" style="1" customWidth="1"/>
    <col min="21" max="21" width="6" style="1" hidden="1" customWidth="1"/>
    <col min="22" max="22" width="7.85546875" style="1" hidden="1" customWidth="1"/>
    <col min="23" max="23" width="5.85546875" style="1" hidden="1" customWidth="1"/>
    <col min="24" max="24" width="7.7109375" style="1" bestFit="1" customWidth="1"/>
    <col min="25" max="25" width="5" style="1" bestFit="1" customWidth="1"/>
    <col min="26" max="26" width="6" style="1" bestFit="1" customWidth="1"/>
    <col min="27" max="27" width="7.85546875" style="1" bestFit="1" customWidth="1"/>
    <col min="28" max="28" width="6" style="1" customWidth="1"/>
    <col min="29" max="29" width="7.7109375" style="1" bestFit="1" customWidth="1"/>
    <col min="30" max="30" width="5" style="1" bestFit="1" customWidth="1"/>
    <col min="31" max="31" width="6" style="1" bestFit="1" customWidth="1"/>
    <col min="32" max="32" width="7.85546875" style="1" bestFit="1" customWidth="1"/>
    <col min="33" max="33" width="5.28515625" style="1" customWidth="1"/>
    <col min="34" max="34" width="7.7109375" style="1" bestFit="1" customWidth="1"/>
    <col min="35" max="35" width="5" style="1" bestFit="1" customWidth="1"/>
    <col min="36" max="36" width="6" style="1" bestFit="1" customWidth="1"/>
    <col min="37" max="37" width="7.85546875" style="1" bestFit="1" customWidth="1"/>
    <col min="38" max="38" width="5.7109375" style="1" customWidth="1"/>
    <col min="39" max="39" width="7.7109375" style="1" bestFit="1" customWidth="1"/>
    <col min="40" max="40" width="5" style="1" bestFit="1" customWidth="1"/>
    <col min="41" max="41" width="6" style="1" bestFit="1" customWidth="1"/>
    <col min="42" max="42" width="7.85546875" style="1" bestFit="1" customWidth="1"/>
    <col min="43" max="43" width="6.5703125" style="1" customWidth="1"/>
    <col min="44" max="44" width="7.7109375" style="1" bestFit="1" customWidth="1"/>
    <col min="45" max="45" width="5" style="1" bestFit="1" customWidth="1"/>
    <col min="46" max="46" width="6" style="1" bestFit="1" customWidth="1"/>
    <col min="47" max="47" width="7.85546875" style="1" bestFit="1" customWidth="1"/>
    <col min="48" max="48" width="4.7109375" style="1" customWidth="1"/>
    <col min="49" max="49" width="7.7109375" style="1" bestFit="1" customWidth="1"/>
    <col min="50" max="50" width="5" style="1" bestFit="1" customWidth="1"/>
    <col min="51" max="51" width="6" style="1" bestFit="1" customWidth="1"/>
    <col min="52" max="52" width="7.85546875" style="1" bestFit="1" customWidth="1"/>
    <col min="53" max="53" width="5.7109375" style="1" customWidth="1"/>
    <col min="54" max="54" width="7.7109375" style="1" bestFit="1" customWidth="1"/>
    <col min="55" max="55" width="5" style="1" bestFit="1" customWidth="1"/>
    <col min="56" max="56" width="6" style="1" bestFit="1" customWidth="1"/>
    <col min="57" max="57" width="7.85546875" style="1" bestFit="1" customWidth="1"/>
    <col min="58" max="58" width="4.5703125" style="1" customWidth="1"/>
    <col min="59" max="59" width="7.7109375" style="1" bestFit="1" customWidth="1"/>
    <col min="60" max="60" width="5" style="1" bestFit="1" customWidth="1"/>
    <col min="61" max="61" width="6" style="1" bestFit="1" customWidth="1"/>
    <col min="62" max="62" width="7.85546875" style="1" bestFit="1" customWidth="1"/>
    <col min="63" max="63" width="5.140625" style="1" customWidth="1"/>
    <col min="64" max="64" width="7.7109375" style="1" bestFit="1" customWidth="1"/>
    <col min="65" max="65" width="5" style="1" bestFit="1" customWidth="1"/>
    <col min="66" max="66" width="6" style="1" bestFit="1" customWidth="1"/>
    <col min="67" max="67" width="7.85546875" style="1" bestFit="1" customWidth="1"/>
    <col min="68" max="68" width="6.7109375" style="1" customWidth="1"/>
    <col min="69" max="69" width="8.85546875" style="10" bestFit="1" customWidth="1"/>
    <col min="70" max="70" width="6.28515625" style="1" bestFit="1" customWidth="1"/>
    <col min="71" max="71" width="8.28515625" style="1" bestFit="1" customWidth="1"/>
    <col min="72" max="72" width="10.42578125" style="1" bestFit="1" customWidth="1"/>
    <col min="73" max="73" width="7.42578125" style="1" customWidth="1"/>
    <col min="74" max="16384" width="11.42578125" style="1"/>
  </cols>
  <sheetData>
    <row r="1" spans="1:39" ht="18.75">
      <c r="A1" s="300" t="s">
        <v>94</v>
      </c>
      <c r="B1" s="300"/>
      <c r="C1" s="300"/>
      <c r="D1" s="119"/>
      <c r="E1" s="119"/>
      <c r="F1" s="119"/>
      <c r="G1" s="16"/>
      <c r="H1" s="16"/>
      <c r="I1" s="16"/>
      <c r="J1" s="87"/>
      <c r="K1" s="297" t="s">
        <v>95</v>
      </c>
      <c r="L1" s="297"/>
      <c r="M1" s="297"/>
      <c r="N1" s="118"/>
      <c r="O1" s="118"/>
      <c r="P1" s="118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</row>
    <row r="2" spans="1:39" ht="12" customHeight="1" thickBot="1">
      <c r="A2" s="16"/>
      <c r="B2" s="84"/>
      <c r="C2" s="84"/>
      <c r="D2" s="16"/>
      <c r="E2" s="16"/>
      <c r="F2" s="16"/>
      <c r="G2" s="16"/>
      <c r="H2" s="16"/>
      <c r="I2" s="16"/>
      <c r="J2" s="87"/>
      <c r="K2" s="87"/>
      <c r="L2" s="94"/>
      <c r="M2" s="94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</row>
    <row r="3" spans="1:39" ht="32.25" customHeight="1" thickBot="1">
      <c r="A3" s="301" t="s">
        <v>25</v>
      </c>
      <c r="B3" s="301" t="s">
        <v>39</v>
      </c>
      <c r="C3" s="301" t="s">
        <v>41</v>
      </c>
      <c r="D3" s="164" t="s">
        <v>51</v>
      </c>
      <c r="E3" s="126" t="s">
        <v>43</v>
      </c>
      <c r="F3" s="126" t="s">
        <v>44</v>
      </c>
      <c r="G3" s="126" t="s">
        <v>45</v>
      </c>
      <c r="H3" s="127" t="s">
        <v>81</v>
      </c>
      <c r="I3" s="106"/>
      <c r="J3" s="87"/>
      <c r="K3" s="303" t="s">
        <v>25</v>
      </c>
      <c r="L3" s="303" t="s">
        <v>39</v>
      </c>
      <c r="M3" s="303" t="s">
        <v>41</v>
      </c>
      <c r="N3" s="149" t="s">
        <v>51</v>
      </c>
      <c r="O3" s="150" t="s">
        <v>43</v>
      </c>
      <c r="P3" s="150" t="s">
        <v>44</v>
      </c>
      <c r="Q3" s="150" t="s">
        <v>45</v>
      </c>
      <c r="R3" s="129" t="s">
        <v>81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</row>
    <row r="4" spans="1:39" ht="15.75" thickBot="1">
      <c r="A4" s="302"/>
      <c r="B4" s="302"/>
      <c r="C4" s="302"/>
      <c r="D4" s="123">
        <f>SUM(D5:D18)</f>
        <v>20</v>
      </c>
      <c r="E4" s="13">
        <f>SUM(E5:E18)</f>
        <v>1</v>
      </c>
      <c r="F4" s="14">
        <f>SUM(F5:F18)</f>
        <v>1</v>
      </c>
      <c r="G4" s="14">
        <f>SUM(G5:G18)</f>
        <v>1</v>
      </c>
      <c r="H4" s="15">
        <f>SUM(H5:H18)</f>
        <v>1</v>
      </c>
      <c r="I4" s="106"/>
      <c r="J4" s="87"/>
      <c r="K4" s="304"/>
      <c r="L4" s="304"/>
      <c r="M4" s="304"/>
      <c r="N4" s="123">
        <f>SUM(N5:N18)</f>
        <v>20</v>
      </c>
      <c r="O4" s="13">
        <f>SUM(O5:O18)</f>
        <v>1</v>
      </c>
      <c r="P4" s="14">
        <f>SUM(P5:P18)</f>
        <v>1</v>
      </c>
      <c r="Q4" s="14">
        <f>SUM(Q5:Q18)</f>
        <v>1</v>
      </c>
      <c r="R4" s="15">
        <f>SUM(R5:R18)</f>
        <v>1</v>
      </c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</row>
    <row r="5" spans="1:39" ht="19.5" thickBot="1">
      <c r="A5" s="64" t="s">
        <v>26</v>
      </c>
      <c r="B5" s="152">
        <f>IF($D$4&gt;0,RANK($D5,$D$5:$D$18,),"")</f>
        <v>5</v>
      </c>
      <c r="C5" s="151">
        <f>(IF(D5&gt;0,1,0))*((IF(B5=1,10,0))+(IF(B5=2,6,0))+(IF(B5=3,3,0))+(IF(B5=4,1,0)))</f>
        <v>0</v>
      </c>
      <c r="D5" s="6">
        <f>SUM((E5)*10+(F5)*6+(G5)*3+(H5)*1)</f>
        <v>0</v>
      </c>
      <c r="E5" s="7"/>
      <c r="F5" s="8"/>
      <c r="G5" s="8"/>
      <c r="H5" s="9"/>
      <c r="I5" s="125"/>
      <c r="J5" s="87"/>
      <c r="K5" s="64" t="s">
        <v>26</v>
      </c>
      <c r="L5" s="152">
        <f>IF($N$4&gt;0,RANK($N5,$N$5:$N$18,),"")</f>
        <v>4</v>
      </c>
      <c r="M5" s="151">
        <f>(IF(N5&gt;0,1,0))*((IF(L5=1,10,0))+(IF(L5=2,6,0))+(IF(L5=3,3,0))+(IF(L5=4,1,0)))</f>
        <v>1</v>
      </c>
      <c r="N5" s="6">
        <f>SUM((O5)*10+(P5)*6+(Q5)*3+(R5)*1)</f>
        <v>1</v>
      </c>
      <c r="O5" s="7"/>
      <c r="P5" s="8"/>
      <c r="Q5" s="8"/>
      <c r="R5" s="9">
        <v>1</v>
      </c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</row>
    <row r="6" spans="1:39" ht="19.5" thickBot="1">
      <c r="A6" s="73" t="s">
        <v>27</v>
      </c>
      <c r="B6" s="67">
        <f t="shared" ref="B6:B18" si="0">IF($D$4&gt;0,RANK($D6,$D$5:$D$18,),"")</f>
        <v>5</v>
      </c>
      <c r="C6" s="67">
        <f t="shared" ref="C6:C18" si="1">(IF(D6&gt;0,1,0))*((IF(B6=1,10,0))+(IF(B6=2,6,0))+(IF(B6=3,3,0))+(IF(B6=4,1,0)))</f>
        <v>0</v>
      </c>
      <c r="D6" s="130">
        <f t="shared" ref="D6:D18" si="2">SUM((E6)*10+(F6)*6+(G6)*3+(H6)*1)</f>
        <v>0</v>
      </c>
      <c r="E6" s="131"/>
      <c r="F6" s="132"/>
      <c r="G6" s="132"/>
      <c r="H6" s="133"/>
      <c r="I6" s="125"/>
      <c r="J6" s="87"/>
      <c r="K6" s="89" t="s">
        <v>27</v>
      </c>
      <c r="L6" s="70">
        <f t="shared" ref="L6:L18" si="3">IF($N$4&gt;0,RANK($N6,$N$5:$N$18,),"")</f>
        <v>3</v>
      </c>
      <c r="M6" s="70">
        <f t="shared" ref="M6:M18" si="4">(IF(N6&gt;0,1,0))*((IF(L6=1,10,0))+(IF(L6=2,6,0))+(IF(L6=3,3,0))+(IF(L6=4,1,0)))</f>
        <v>3</v>
      </c>
      <c r="N6" s="134">
        <f t="shared" ref="N6:N18" si="5">SUM((O6)*10+(P6)*6+(Q6)*3+(R6)*1)</f>
        <v>3</v>
      </c>
      <c r="O6" s="135"/>
      <c r="P6" s="136"/>
      <c r="Q6" s="136">
        <v>1</v>
      </c>
      <c r="R6" s="13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</row>
    <row r="7" spans="1:39" ht="19.5" thickBot="1">
      <c r="A7" s="64" t="s">
        <v>28</v>
      </c>
      <c r="B7" s="152">
        <f t="shared" si="0"/>
        <v>3</v>
      </c>
      <c r="C7" s="151">
        <f t="shared" si="1"/>
        <v>3</v>
      </c>
      <c r="D7" s="6">
        <f t="shared" si="2"/>
        <v>3</v>
      </c>
      <c r="E7" s="7"/>
      <c r="F7" s="8"/>
      <c r="G7" s="8">
        <v>1</v>
      </c>
      <c r="H7" s="9"/>
      <c r="I7" s="125"/>
      <c r="J7" s="87"/>
      <c r="K7" s="64" t="s">
        <v>28</v>
      </c>
      <c r="L7" s="152">
        <f t="shared" si="3"/>
        <v>1</v>
      </c>
      <c r="M7" s="151">
        <f t="shared" si="4"/>
        <v>10</v>
      </c>
      <c r="N7" s="6">
        <f t="shared" si="5"/>
        <v>10</v>
      </c>
      <c r="O7" s="7">
        <v>1</v>
      </c>
      <c r="P7" s="8"/>
      <c r="Q7" s="8"/>
      <c r="R7" s="9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</row>
    <row r="8" spans="1:39" ht="19.5" thickBot="1">
      <c r="A8" s="73" t="s">
        <v>29</v>
      </c>
      <c r="B8" s="67">
        <f t="shared" si="0"/>
        <v>5</v>
      </c>
      <c r="C8" s="67">
        <f t="shared" si="1"/>
        <v>0</v>
      </c>
      <c r="D8" s="130">
        <f t="shared" si="2"/>
        <v>0</v>
      </c>
      <c r="E8" s="131"/>
      <c r="F8" s="132"/>
      <c r="G8" s="132"/>
      <c r="H8" s="133"/>
      <c r="I8" s="125"/>
      <c r="J8" s="87"/>
      <c r="K8" s="89" t="s">
        <v>29</v>
      </c>
      <c r="L8" s="70">
        <f t="shared" si="3"/>
        <v>5</v>
      </c>
      <c r="M8" s="70">
        <f t="shared" si="4"/>
        <v>0</v>
      </c>
      <c r="N8" s="134">
        <f t="shared" si="5"/>
        <v>0</v>
      </c>
      <c r="O8" s="135"/>
      <c r="P8" s="136"/>
      <c r="Q8" s="136"/>
      <c r="R8" s="13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</row>
    <row r="9" spans="1:39" ht="19.5" thickBot="1">
      <c r="A9" s="64" t="s">
        <v>30</v>
      </c>
      <c r="B9" s="152">
        <f t="shared" si="0"/>
        <v>5</v>
      </c>
      <c r="C9" s="151">
        <f t="shared" si="1"/>
        <v>0</v>
      </c>
      <c r="D9" s="6">
        <f t="shared" si="2"/>
        <v>0</v>
      </c>
      <c r="E9" s="7"/>
      <c r="F9" s="8"/>
      <c r="G9" s="8"/>
      <c r="H9" s="9"/>
      <c r="I9" s="125"/>
      <c r="J9" s="87"/>
      <c r="K9" s="64" t="s">
        <v>30</v>
      </c>
      <c r="L9" s="152">
        <f t="shared" si="3"/>
        <v>5</v>
      </c>
      <c r="M9" s="151">
        <f t="shared" si="4"/>
        <v>0</v>
      </c>
      <c r="N9" s="6">
        <f t="shared" si="5"/>
        <v>0</v>
      </c>
      <c r="O9" s="7"/>
      <c r="P9" s="8"/>
      <c r="Q9" s="8"/>
      <c r="R9" s="9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</row>
    <row r="10" spans="1:39" ht="19.5" thickBot="1">
      <c r="A10" s="73" t="s">
        <v>31</v>
      </c>
      <c r="B10" s="67">
        <f t="shared" si="0"/>
        <v>5</v>
      </c>
      <c r="C10" s="67">
        <f t="shared" si="1"/>
        <v>0</v>
      </c>
      <c r="D10" s="130">
        <f t="shared" si="2"/>
        <v>0</v>
      </c>
      <c r="E10" s="131"/>
      <c r="F10" s="132"/>
      <c r="G10" s="132"/>
      <c r="H10" s="133"/>
      <c r="I10" s="125"/>
      <c r="J10" s="87"/>
      <c r="K10" s="89" t="s">
        <v>31</v>
      </c>
      <c r="L10" s="70">
        <f t="shared" si="3"/>
        <v>5</v>
      </c>
      <c r="M10" s="70">
        <f t="shared" si="4"/>
        <v>0</v>
      </c>
      <c r="N10" s="134">
        <f t="shared" si="5"/>
        <v>0</v>
      </c>
      <c r="O10" s="135"/>
      <c r="P10" s="136"/>
      <c r="Q10" s="136"/>
      <c r="R10" s="13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</row>
    <row r="11" spans="1:39" ht="19.5" thickBot="1">
      <c r="A11" s="64" t="s">
        <v>32</v>
      </c>
      <c r="B11" s="152">
        <f t="shared" si="0"/>
        <v>5</v>
      </c>
      <c r="C11" s="151">
        <f t="shared" si="1"/>
        <v>0</v>
      </c>
      <c r="D11" s="6">
        <f t="shared" si="2"/>
        <v>0</v>
      </c>
      <c r="E11" s="7"/>
      <c r="F11" s="8"/>
      <c r="G11" s="8"/>
      <c r="H11" s="9"/>
      <c r="I11" s="125"/>
      <c r="J11" s="87"/>
      <c r="K11" s="64" t="s">
        <v>32</v>
      </c>
      <c r="L11" s="152">
        <f t="shared" si="3"/>
        <v>5</v>
      </c>
      <c r="M11" s="151">
        <f t="shared" si="4"/>
        <v>0</v>
      </c>
      <c r="N11" s="6">
        <f t="shared" si="5"/>
        <v>0</v>
      </c>
      <c r="O11" s="7"/>
      <c r="P11" s="8"/>
      <c r="Q11" s="8"/>
      <c r="R11" s="9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</row>
    <row r="12" spans="1:39" ht="19.5" thickBot="1">
      <c r="A12" s="73" t="s">
        <v>33</v>
      </c>
      <c r="B12" s="67">
        <f t="shared" si="0"/>
        <v>1</v>
      </c>
      <c r="C12" s="67">
        <f t="shared" si="1"/>
        <v>10</v>
      </c>
      <c r="D12" s="130">
        <f t="shared" si="2"/>
        <v>10</v>
      </c>
      <c r="E12" s="131">
        <v>1</v>
      </c>
      <c r="F12" s="132"/>
      <c r="G12" s="132"/>
      <c r="H12" s="133"/>
      <c r="I12" s="125"/>
      <c r="J12" s="87"/>
      <c r="K12" s="89" t="s">
        <v>33</v>
      </c>
      <c r="L12" s="70">
        <f t="shared" si="3"/>
        <v>5</v>
      </c>
      <c r="M12" s="70">
        <f t="shared" si="4"/>
        <v>0</v>
      </c>
      <c r="N12" s="134">
        <f t="shared" si="5"/>
        <v>0</v>
      </c>
      <c r="O12" s="135"/>
      <c r="P12" s="136"/>
      <c r="Q12" s="136"/>
      <c r="R12" s="13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</row>
    <row r="13" spans="1:39" ht="19.5" thickBot="1">
      <c r="A13" s="64" t="s">
        <v>35</v>
      </c>
      <c r="B13" s="152">
        <f t="shared" si="0"/>
        <v>5</v>
      </c>
      <c r="C13" s="151">
        <f t="shared" si="1"/>
        <v>0</v>
      </c>
      <c r="D13" s="6">
        <f t="shared" si="2"/>
        <v>0</v>
      </c>
      <c r="E13" s="7"/>
      <c r="F13" s="8"/>
      <c r="G13" s="8"/>
      <c r="H13" s="9"/>
      <c r="I13" s="125"/>
      <c r="J13" s="87"/>
      <c r="K13" s="64" t="s">
        <v>35</v>
      </c>
      <c r="L13" s="152">
        <f t="shared" si="3"/>
        <v>5</v>
      </c>
      <c r="M13" s="151">
        <f t="shared" si="4"/>
        <v>0</v>
      </c>
      <c r="N13" s="6">
        <f t="shared" si="5"/>
        <v>0</v>
      </c>
      <c r="O13" s="7"/>
      <c r="P13" s="8"/>
      <c r="Q13" s="8"/>
      <c r="R13" s="9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</row>
    <row r="14" spans="1:39" ht="19.5" thickBot="1">
      <c r="A14" s="73" t="s">
        <v>34</v>
      </c>
      <c r="B14" s="67">
        <f t="shared" si="0"/>
        <v>5</v>
      </c>
      <c r="C14" s="67">
        <f t="shared" si="1"/>
        <v>0</v>
      </c>
      <c r="D14" s="130">
        <f t="shared" si="2"/>
        <v>0</v>
      </c>
      <c r="E14" s="131"/>
      <c r="F14" s="132"/>
      <c r="G14" s="132"/>
      <c r="H14" s="133"/>
      <c r="I14" s="125"/>
      <c r="J14" s="87"/>
      <c r="K14" s="89" t="s">
        <v>34</v>
      </c>
      <c r="L14" s="70">
        <f t="shared" si="3"/>
        <v>5</v>
      </c>
      <c r="M14" s="70">
        <f t="shared" si="4"/>
        <v>0</v>
      </c>
      <c r="N14" s="134">
        <f t="shared" si="5"/>
        <v>0</v>
      </c>
      <c r="O14" s="135"/>
      <c r="P14" s="136"/>
      <c r="Q14" s="136"/>
      <c r="R14" s="13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</row>
    <row r="15" spans="1:39" ht="19.5" thickBot="1">
      <c r="A15" s="64" t="s">
        <v>40</v>
      </c>
      <c r="B15" s="152">
        <f t="shared" si="0"/>
        <v>5</v>
      </c>
      <c r="C15" s="151">
        <f t="shared" si="1"/>
        <v>0</v>
      </c>
      <c r="D15" s="6">
        <f t="shared" si="2"/>
        <v>0</v>
      </c>
      <c r="E15" s="7"/>
      <c r="F15" s="8"/>
      <c r="G15" s="8"/>
      <c r="H15" s="9"/>
      <c r="I15" s="125"/>
      <c r="J15" s="87"/>
      <c r="K15" s="64" t="s">
        <v>40</v>
      </c>
      <c r="L15" s="152">
        <f t="shared" si="3"/>
        <v>5</v>
      </c>
      <c r="M15" s="151">
        <f t="shared" si="4"/>
        <v>0</v>
      </c>
      <c r="N15" s="6">
        <f t="shared" si="5"/>
        <v>0</v>
      </c>
      <c r="O15" s="7"/>
      <c r="P15" s="8"/>
      <c r="Q15" s="8"/>
      <c r="R15" s="9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</row>
    <row r="16" spans="1:39" ht="19.5" thickBot="1">
      <c r="A16" s="73" t="s">
        <v>38</v>
      </c>
      <c r="B16" s="67">
        <f t="shared" si="0"/>
        <v>4</v>
      </c>
      <c r="C16" s="67">
        <f t="shared" si="1"/>
        <v>1</v>
      </c>
      <c r="D16" s="130">
        <f t="shared" si="2"/>
        <v>1</v>
      </c>
      <c r="E16" s="131"/>
      <c r="F16" s="132"/>
      <c r="G16" s="132"/>
      <c r="H16" s="133">
        <v>1</v>
      </c>
      <c r="I16" s="125"/>
      <c r="J16" s="87"/>
      <c r="K16" s="89" t="s">
        <v>38</v>
      </c>
      <c r="L16" s="70">
        <f t="shared" si="3"/>
        <v>2</v>
      </c>
      <c r="M16" s="70">
        <f t="shared" si="4"/>
        <v>6</v>
      </c>
      <c r="N16" s="134">
        <f t="shared" si="5"/>
        <v>6</v>
      </c>
      <c r="O16" s="135"/>
      <c r="P16" s="136">
        <v>1</v>
      </c>
      <c r="Q16" s="136"/>
      <c r="R16" s="13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</row>
    <row r="17" spans="1:39" ht="19.5" thickBot="1">
      <c r="A17" s="64" t="s">
        <v>36</v>
      </c>
      <c r="B17" s="152">
        <f t="shared" si="0"/>
        <v>5</v>
      </c>
      <c r="C17" s="151">
        <f t="shared" si="1"/>
        <v>0</v>
      </c>
      <c r="D17" s="6">
        <f t="shared" si="2"/>
        <v>0</v>
      </c>
      <c r="E17" s="7"/>
      <c r="F17" s="8"/>
      <c r="G17" s="8"/>
      <c r="H17" s="9"/>
      <c r="I17" s="125"/>
      <c r="J17" s="87"/>
      <c r="K17" s="64" t="s">
        <v>36</v>
      </c>
      <c r="L17" s="152">
        <f t="shared" si="3"/>
        <v>5</v>
      </c>
      <c r="M17" s="151">
        <f t="shared" si="4"/>
        <v>0</v>
      </c>
      <c r="N17" s="6">
        <f t="shared" si="5"/>
        <v>0</v>
      </c>
      <c r="O17" s="7"/>
      <c r="P17" s="8"/>
      <c r="Q17" s="8"/>
      <c r="R17" s="9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</row>
    <row r="18" spans="1:39" ht="19.5" thickBot="1">
      <c r="A18" s="77" t="s">
        <v>37</v>
      </c>
      <c r="B18" s="67">
        <f t="shared" si="0"/>
        <v>2</v>
      </c>
      <c r="C18" s="67">
        <f t="shared" si="1"/>
        <v>6</v>
      </c>
      <c r="D18" s="138">
        <f t="shared" si="2"/>
        <v>6</v>
      </c>
      <c r="E18" s="74"/>
      <c r="F18" s="75">
        <v>1</v>
      </c>
      <c r="G18" s="75"/>
      <c r="H18" s="139"/>
      <c r="I18" s="125"/>
      <c r="J18" s="87"/>
      <c r="K18" s="98" t="s">
        <v>37</v>
      </c>
      <c r="L18" s="70">
        <f t="shared" si="3"/>
        <v>5</v>
      </c>
      <c r="M18" s="70">
        <f t="shared" si="4"/>
        <v>0</v>
      </c>
      <c r="N18" s="140">
        <f t="shared" si="5"/>
        <v>0</v>
      </c>
      <c r="O18" s="90"/>
      <c r="P18" s="91"/>
      <c r="Q18" s="91"/>
      <c r="R18" s="141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</row>
    <row r="19" spans="1:39">
      <c r="A19" s="16"/>
      <c r="B19" s="84"/>
      <c r="C19" s="84"/>
      <c r="D19" s="16"/>
      <c r="E19" s="16"/>
      <c r="F19" s="16"/>
      <c r="G19" s="16"/>
      <c r="H19" s="16"/>
      <c r="I19" s="16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</row>
    <row r="20" spans="1:39">
      <c r="A20" s="16"/>
      <c r="B20" s="84"/>
      <c r="C20" s="84"/>
      <c r="D20" s="16"/>
      <c r="E20" s="16"/>
      <c r="F20" s="16"/>
      <c r="G20" s="16"/>
      <c r="H20" s="16"/>
      <c r="I20" s="16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</row>
    <row r="21" spans="1:39">
      <c r="A21" s="16"/>
      <c r="B21" s="84"/>
      <c r="C21" s="84"/>
      <c r="D21" s="16"/>
      <c r="E21" s="16"/>
      <c r="F21" s="16"/>
      <c r="G21" s="16"/>
      <c r="H21" s="16"/>
      <c r="I21" s="16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</row>
    <row r="22" spans="1:39">
      <c r="A22" s="16"/>
      <c r="B22" s="84"/>
      <c r="C22" s="84"/>
      <c r="D22" s="16"/>
      <c r="E22" s="16"/>
      <c r="F22" s="16"/>
      <c r="G22" s="16"/>
      <c r="H22" s="16"/>
      <c r="I22" s="16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</row>
    <row r="23" spans="1:39">
      <c r="A23" s="16"/>
      <c r="B23" s="84"/>
      <c r="C23" s="84"/>
      <c r="D23" s="16"/>
      <c r="E23" s="16"/>
      <c r="F23" s="16"/>
      <c r="G23" s="16"/>
      <c r="H23" s="16"/>
      <c r="I23" s="16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</row>
    <row r="24" spans="1:39">
      <c r="A24" s="16"/>
      <c r="B24" s="84"/>
      <c r="C24" s="84"/>
      <c r="D24" s="16"/>
      <c r="E24" s="16"/>
      <c r="F24" s="16"/>
      <c r="G24" s="16"/>
      <c r="H24" s="16"/>
      <c r="I24" s="16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</row>
    <row r="25" spans="1:39">
      <c r="A25" s="16"/>
      <c r="B25" s="84"/>
      <c r="C25" s="84"/>
      <c r="D25" s="16"/>
      <c r="E25" s="16"/>
      <c r="F25" s="16"/>
      <c r="G25" s="16"/>
      <c r="H25" s="16"/>
      <c r="I25" s="16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</row>
    <row r="26" spans="1:39">
      <c r="A26" s="16"/>
      <c r="B26" s="84"/>
      <c r="C26" s="84"/>
      <c r="D26" s="16"/>
      <c r="E26" s="16"/>
      <c r="F26" s="16"/>
      <c r="G26" s="16"/>
      <c r="H26" s="16"/>
      <c r="I26" s="16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</row>
    <row r="27" spans="1:39">
      <c r="A27" s="16"/>
      <c r="B27" s="84"/>
      <c r="C27" s="84"/>
      <c r="D27" s="16"/>
      <c r="E27" s="16"/>
      <c r="F27" s="16"/>
      <c r="G27" s="16"/>
      <c r="H27" s="16"/>
      <c r="I27" s="16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</row>
    <row r="28" spans="1:39">
      <c r="A28" s="16"/>
      <c r="B28" s="84"/>
      <c r="C28" s="84"/>
      <c r="D28" s="16"/>
      <c r="E28" s="16"/>
      <c r="F28" s="16"/>
      <c r="G28" s="16"/>
      <c r="H28" s="16"/>
      <c r="I28" s="16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</row>
    <row r="29" spans="1:39">
      <c r="A29" s="16"/>
      <c r="B29" s="84"/>
      <c r="C29" s="84"/>
      <c r="D29" s="16"/>
      <c r="E29" s="16"/>
      <c r="F29" s="16"/>
      <c r="G29" s="16"/>
      <c r="H29" s="16"/>
      <c r="I29" s="16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</row>
    <row r="30" spans="1:39">
      <c r="A30" s="16"/>
      <c r="B30" s="84"/>
      <c r="C30" s="84"/>
      <c r="D30" s="16"/>
      <c r="E30" s="16"/>
      <c r="F30" s="16"/>
      <c r="G30" s="16"/>
      <c r="H30" s="16"/>
      <c r="I30" s="16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</row>
    <row r="31" spans="1:39">
      <c r="A31" s="16"/>
      <c r="B31" s="84"/>
      <c r="C31" s="84"/>
      <c r="D31" s="16"/>
      <c r="E31" s="16"/>
      <c r="F31" s="16"/>
      <c r="G31" s="16"/>
      <c r="H31" s="16"/>
      <c r="I31" s="16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</row>
    <row r="32" spans="1:39">
      <c r="A32" s="16"/>
      <c r="B32" s="84"/>
      <c r="C32" s="84"/>
      <c r="D32" s="16"/>
      <c r="E32" s="16"/>
      <c r="F32" s="16"/>
      <c r="G32" s="16"/>
      <c r="H32" s="16"/>
      <c r="I32" s="16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</row>
    <row r="33" spans="1:39">
      <c r="A33" s="16"/>
      <c r="B33" s="84"/>
      <c r="C33" s="84"/>
      <c r="D33" s="16"/>
      <c r="E33" s="16"/>
      <c r="F33" s="16"/>
      <c r="G33" s="16"/>
      <c r="H33" s="16"/>
      <c r="I33" s="16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</row>
    <row r="34" spans="1:39">
      <c r="A34" s="16"/>
      <c r="B34" s="84"/>
      <c r="C34" s="84"/>
      <c r="D34" s="16"/>
      <c r="E34" s="16"/>
      <c r="F34" s="16"/>
      <c r="G34" s="16"/>
      <c r="H34" s="16"/>
      <c r="I34" s="16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</row>
    <row r="35" spans="1:39">
      <c r="A35" s="16"/>
      <c r="B35" s="84"/>
      <c r="C35" s="84"/>
      <c r="D35" s="16"/>
      <c r="E35" s="16"/>
      <c r="F35" s="16"/>
      <c r="G35" s="16"/>
      <c r="H35" s="16"/>
      <c r="I35" s="16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</row>
    <row r="36" spans="1:39">
      <c r="A36" s="16"/>
      <c r="B36" s="84"/>
      <c r="C36" s="84"/>
      <c r="D36" s="16"/>
      <c r="E36" s="16"/>
      <c r="F36" s="16"/>
      <c r="G36" s="16"/>
      <c r="H36" s="16"/>
      <c r="I36" s="16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</row>
    <row r="37" spans="1:39">
      <c r="A37" s="16"/>
      <c r="B37" s="84"/>
      <c r="C37" s="84"/>
      <c r="D37" s="16"/>
      <c r="E37" s="16"/>
      <c r="F37" s="16"/>
      <c r="G37" s="16"/>
      <c r="H37" s="16"/>
      <c r="I37" s="16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</row>
    <row r="38" spans="1:39">
      <c r="A38" s="16"/>
      <c r="B38" s="84"/>
      <c r="C38" s="84"/>
      <c r="D38" s="16"/>
      <c r="E38" s="16"/>
      <c r="F38" s="16"/>
      <c r="G38" s="16"/>
      <c r="H38" s="16"/>
      <c r="I38" s="16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</row>
    <row r="39" spans="1:39">
      <c r="A39" s="16"/>
      <c r="B39" s="84"/>
      <c r="C39" s="84"/>
      <c r="D39" s="16"/>
      <c r="E39" s="16"/>
      <c r="F39" s="16"/>
      <c r="G39" s="16"/>
      <c r="H39" s="16"/>
      <c r="I39" s="16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</row>
  </sheetData>
  <mergeCells count="8">
    <mergeCell ref="A1:C1"/>
    <mergeCell ref="K1:M1"/>
    <mergeCell ref="A3:A4"/>
    <mergeCell ref="B3:B4"/>
    <mergeCell ref="C3:C4"/>
    <mergeCell ref="K3:K4"/>
    <mergeCell ref="L3:L4"/>
    <mergeCell ref="M3:M4"/>
  </mergeCells>
  <conditionalFormatting sqref="E4:H4">
    <cfRule type="cellIs" dxfId="13" priority="12" operator="greaterThan">
      <formula>1</formula>
    </cfRule>
    <cfRule type="cellIs" dxfId="12" priority="13" operator="equal">
      <formula>1</formula>
    </cfRule>
    <cfRule type="cellIs" dxfId="11" priority="14" operator="equal">
      <formula>0</formula>
    </cfRule>
  </conditionalFormatting>
  <conditionalFormatting sqref="B5:B18">
    <cfRule type="cellIs" dxfId="10" priority="5" operator="equal">
      <formula>4</formula>
    </cfRule>
    <cfRule type="cellIs" dxfId="9" priority="6" operator="equal">
      <formula>3</formula>
    </cfRule>
    <cfRule type="cellIs" dxfId="8" priority="7" operator="equal">
      <formula>2</formula>
    </cfRule>
    <cfRule type="cellIs" dxfId="7" priority="8" operator="equal">
      <formula>1</formula>
    </cfRule>
  </conditionalFormatting>
  <conditionalFormatting sqref="O4:R4">
    <cfRule type="cellIs" dxfId="6" priority="9" operator="greaterThan">
      <formula>1</formula>
    </cfRule>
    <cfRule type="cellIs" dxfId="5" priority="10" operator="equal">
      <formula>1</formula>
    </cfRule>
    <cfRule type="cellIs" dxfId="4" priority="11" operator="equal">
      <formula>0</formula>
    </cfRule>
  </conditionalFormatting>
  <conditionalFormatting sqref="L5:L18">
    <cfRule type="cellIs" dxfId="3" priority="1" operator="equal">
      <formula>4</formula>
    </cfRule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3"/>
  </sheetPr>
  <dimension ref="A1:BJ89"/>
  <sheetViews>
    <sheetView workbookViewId="0">
      <selection activeCell="I7" sqref="I7"/>
    </sheetView>
  </sheetViews>
  <sheetFormatPr baseColWidth="10" defaultColWidth="7.85546875" defaultRowHeight="15"/>
  <cols>
    <col min="1" max="1" width="15.7109375" style="1" bestFit="1" customWidth="1"/>
    <col min="2" max="2" width="12" style="2" customWidth="1"/>
    <col min="3" max="61" width="7.85546875" style="1"/>
    <col min="62" max="62" width="7.85546875" style="10"/>
    <col min="63" max="16384" width="7.85546875" style="1"/>
  </cols>
  <sheetData>
    <row r="1" spans="1:32" ht="18.75">
      <c r="A1" s="266" t="s">
        <v>162</v>
      </c>
      <c r="B1" s="26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18.75" customHeight="1" thickBot="1">
      <c r="A2" s="17"/>
      <c r="B2" s="4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ht="27" customHeight="1">
      <c r="A3" s="262" t="s">
        <v>25</v>
      </c>
      <c r="B3" s="264" t="s">
        <v>41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2" ht="15.75" thickBot="1">
      <c r="A4" s="263"/>
      <c r="B4" s="265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2" ht="19.5" thickBot="1">
      <c r="A5" s="64" t="s">
        <v>26</v>
      </c>
      <c r="B5" s="3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 ht="19.5" thickBot="1">
      <c r="A6" s="93" t="s">
        <v>27</v>
      </c>
      <c r="B6" s="153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19.5" thickBot="1">
      <c r="A7" s="64" t="s">
        <v>28</v>
      </c>
      <c r="B7" s="3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ht="19.5" thickBot="1">
      <c r="A8" s="93" t="s">
        <v>29</v>
      </c>
      <c r="B8" s="153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ht="19.5" thickBot="1">
      <c r="A9" s="64" t="s">
        <v>30</v>
      </c>
      <c r="B9" s="3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ht="19.5" thickBot="1">
      <c r="A10" s="93" t="s">
        <v>31</v>
      </c>
      <c r="B10" s="153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ht="19.5" thickBot="1">
      <c r="A11" s="64" t="s">
        <v>32</v>
      </c>
      <c r="B11" s="3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ht="19.5" thickBot="1">
      <c r="A12" s="93" t="s">
        <v>33</v>
      </c>
      <c r="B12" s="153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ht="19.5" thickBot="1">
      <c r="A13" s="64" t="s">
        <v>35</v>
      </c>
      <c r="B13" s="3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ht="19.5" thickBot="1">
      <c r="A14" s="93" t="s">
        <v>34</v>
      </c>
      <c r="B14" s="15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ht="19.5" thickBot="1">
      <c r="A15" s="64" t="s">
        <v>40</v>
      </c>
      <c r="B15" s="3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ht="19.5" thickBot="1">
      <c r="A16" s="93" t="s">
        <v>38</v>
      </c>
      <c r="B16" s="153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ht="19.5" thickBot="1">
      <c r="A17" s="64" t="s">
        <v>36</v>
      </c>
      <c r="B17" s="3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ht="19.5" thickBot="1">
      <c r="A18" s="143" t="s">
        <v>37</v>
      </c>
      <c r="B18" s="153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>
      <c r="A19" s="17"/>
      <c r="B19" s="42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>
      <c r="A20" s="17" t="s">
        <v>127</v>
      </c>
      <c r="B20" s="42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>
      <c r="A21" s="17"/>
      <c r="B21" s="4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</row>
    <row r="22" spans="1:32">
      <c r="A22" s="17"/>
      <c r="B22" s="4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</row>
    <row r="23" spans="1:32">
      <c r="A23" s="17"/>
      <c r="B23" s="4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2">
      <c r="A24" s="17"/>
      <c r="B24" s="4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>
      <c r="A25" s="17"/>
      <c r="B25" s="4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>
      <c r="A26" s="17"/>
      <c r="B26" s="42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pans="1:32">
      <c r="A27" s="17"/>
      <c r="B27" s="4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</row>
    <row r="28" spans="1:32">
      <c r="A28" s="17"/>
      <c r="B28" s="4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</row>
    <row r="29" spans="1:32">
      <c r="A29" s="17"/>
      <c r="B29" s="4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>
      <c r="A30" s="17"/>
      <c r="B30" s="4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>
      <c r="A31" s="17"/>
      <c r="B31" s="4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</row>
    <row r="32" spans="1:32">
      <c r="A32" s="17"/>
      <c r="B32" s="4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</row>
    <row r="33" spans="1:32">
      <c r="A33" s="17"/>
      <c r="B33" s="42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pans="1:32">
      <c r="A34" s="17"/>
      <c r="B34" s="42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>
      <c r="A35" s="17"/>
      <c r="B35" s="42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32">
      <c r="A36" s="17"/>
      <c r="B36" s="42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1:32">
      <c r="A37" s="17"/>
      <c r="B37" s="42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>
      <c r="A38" s="17"/>
      <c r="B38" s="42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1:32">
      <c r="A39" s="17"/>
      <c r="B39" s="42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1:32">
      <c r="A40" s="17"/>
      <c r="B40" s="42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>
      <c r="A41" s="17"/>
      <c r="B41" s="42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>
      <c r="A42" s="17"/>
      <c r="B42" s="42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>
      <c r="A43" s="17"/>
      <c r="B43" s="42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>
      <c r="A44" s="17"/>
      <c r="B44" s="42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>
      <c r="A45" s="17"/>
      <c r="B45" s="4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>
      <c r="A46" s="17"/>
      <c r="B46" s="42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>
      <c r="A47" s="17"/>
      <c r="B47" s="42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>
      <c r="A48" s="17"/>
      <c r="B48" s="42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>
      <c r="A49" s="17"/>
      <c r="B49" s="42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>
      <c r="A50" s="17"/>
      <c r="B50" s="42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>
      <c r="A51" s="17"/>
      <c r="B51" s="42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>
      <c r="A52" s="17"/>
      <c r="B52" s="42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>
      <c r="A53" s="17"/>
      <c r="B53" s="42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>
      <c r="A54" s="17"/>
      <c r="B54" s="42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>
      <c r="A55" s="17"/>
      <c r="B55" s="42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>
      <c r="A56" s="17"/>
      <c r="B56" s="42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>
      <c r="A57" s="17"/>
      <c r="B57" s="42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>
      <c r="A58" s="17"/>
      <c r="B58" s="42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1:32">
      <c r="A59" s="17"/>
      <c r="B59" s="42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</row>
    <row r="60" spans="1:32">
      <c r="A60" s="17"/>
      <c r="B60" s="42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</row>
    <row r="61" spans="1:32">
      <c r="A61" s="17"/>
      <c r="B61" s="42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</row>
    <row r="62" spans="1:32">
      <c r="A62" s="17"/>
      <c r="B62" s="42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</row>
    <row r="63" spans="1:32">
      <c r="A63" s="17"/>
      <c r="B63" s="42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</row>
    <row r="64" spans="1:32">
      <c r="A64" s="17"/>
      <c r="B64" s="42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</row>
    <row r="65" spans="1:32">
      <c r="A65" s="17"/>
      <c r="B65" s="42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</row>
    <row r="66" spans="1:32">
      <c r="A66" s="17"/>
      <c r="B66" s="42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</row>
    <row r="67" spans="1:32">
      <c r="A67" s="17"/>
      <c r="B67" s="42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</row>
    <row r="68" spans="1:32">
      <c r="A68" s="17"/>
      <c r="B68" s="42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</row>
    <row r="69" spans="1:32">
      <c r="A69" s="17"/>
      <c r="B69" s="42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>
      <c r="A70" s="17"/>
      <c r="B70" s="42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>
      <c r="A71" s="17"/>
      <c r="B71" s="42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</row>
    <row r="72" spans="1:32">
      <c r="A72" s="17"/>
      <c r="B72" s="42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>
      <c r="A73" s="17"/>
      <c r="B73" s="42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>
      <c r="A74" s="17"/>
      <c r="B74" s="42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</row>
    <row r="75" spans="1:32">
      <c r="A75" s="17"/>
      <c r="B75" s="42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</row>
    <row r="76" spans="1:32">
      <c r="A76" s="17"/>
      <c r="B76" s="42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>
      <c r="A77" s="17"/>
      <c r="B77" s="42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>
      <c r="A78" s="17"/>
      <c r="B78" s="42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>
      <c r="A79" s="17"/>
      <c r="B79" s="42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</row>
    <row r="80" spans="1:32">
      <c r="A80" s="17"/>
      <c r="B80" s="42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</row>
    <row r="81" spans="1:32">
      <c r="A81" s="17"/>
      <c r="B81" s="42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:32">
      <c r="A82" s="17"/>
      <c r="B82" s="42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>
      <c r="A83" s="17"/>
      <c r="B83" s="42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</row>
    <row r="84" spans="1:32">
      <c r="A84" s="17"/>
      <c r="B84" s="42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</row>
    <row r="85" spans="1:32">
      <c r="A85" s="17"/>
      <c r="B85" s="42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</row>
    <row r="86" spans="1:32">
      <c r="A86" s="17"/>
      <c r="B86" s="42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</row>
    <row r="87" spans="1:32">
      <c r="A87" s="17"/>
      <c r="B87" s="42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>
      <c r="A88" s="17"/>
      <c r="B88" s="42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</row>
    <row r="89" spans="1:32">
      <c r="A89" s="17"/>
      <c r="B89" s="42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</row>
  </sheetData>
  <mergeCells count="3">
    <mergeCell ref="A1:B1"/>
    <mergeCell ref="A3:A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Medallero Gral</vt:lpstr>
      <vt:lpstr>Ajedrez</vt:lpstr>
      <vt:lpstr>Atletismo</vt:lpstr>
      <vt:lpstr>Basquet</vt:lpstr>
      <vt:lpstr>Bochas</vt:lpstr>
      <vt:lpstr>CaminataMaraton</vt:lpstr>
      <vt:lpstr>Futbol</vt:lpstr>
      <vt:lpstr>Hockey</vt:lpstr>
      <vt:lpstr>Natacion</vt:lpstr>
      <vt:lpstr>NatacionAA</vt:lpstr>
      <vt:lpstr>Padel</vt:lpstr>
      <vt:lpstr>Pesca</vt:lpstr>
      <vt:lpstr>Tenis</vt:lpstr>
      <vt:lpstr>TenisdeMesa</vt:lpstr>
      <vt:lpstr>Vela</vt:lpstr>
      <vt:lpstr>Voley</vt:lpstr>
      <vt:lpstr>EspacioArte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fabian</cp:lastModifiedBy>
  <cp:lastPrinted>2014-11-16T21:57:58Z</cp:lastPrinted>
  <dcterms:created xsi:type="dcterms:W3CDTF">2014-10-25T08:10:48Z</dcterms:created>
  <dcterms:modified xsi:type="dcterms:W3CDTF">2017-10-30T18:20:27Z</dcterms:modified>
</cp:coreProperties>
</file>